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iedy\Desktop\"/>
    </mc:Choice>
  </mc:AlternateContent>
  <bookViews>
    <workbookView xWindow="75" yWindow="-135" windowWidth="19665" windowHeight="10200" activeTab="3"/>
  </bookViews>
  <sheets>
    <sheet name="CdP" sheetId="160" r:id="rId1"/>
    <sheet name="AK" sheetId="169" r:id="rId2"/>
    <sheet name="LK" sheetId="161" r:id="rId3"/>
    <sheet name="P" sheetId="168" r:id="rId4"/>
    <sheet name="weiblich KM+Pb" sheetId="98" state="hidden" r:id="rId5"/>
    <sheet name="Karieinteilung2" sheetId="143" state="hidden" r:id="rId6"/>
    <sheet name="Macros" sheetId="44" state="veryHidden" r:id="rId7"/>
  </sheets>
  <definedNames>
    <definedName name="A" localSheetId="1">AK!#REF!</definedName>
    <definedName name="A" localSheetId="0">CdP!#REF!</definedName>
    <definedName name="A" localSheetId="2">LK!#REF!</definedName>
    <definedName name="A" localSheetId="3">#REF!</definedName>
    <definedName name="A" localSheetId="4">'weiblich KM+Pb'!$V$2</definedName>
    <definedName name="A">#REF!</definedName>
    <definedName name="_xlnm.Print_Area" localSheetId="0">CdP!$A$1:$AF$32</definedName>
    <definedName name="_xlnm.Print_Area" localSheetId="4">'weiblich KM+Pb'!$A$1:$T$100</definedName>
    <definedName name="_xlnm.Print_Titles" localSheetId="1">AK!$1:$2</definedName>
    <definedName name="_xlnm.Print_Titles" localSheetId="0">CdP!$1:$4</definedName>
    <definedName name="_xlnm.Print_Titles" localSheetId="2">LK!$1:$3</definedName>
    <definedName name="_xlnm.Print_Titles" localSheetId="3">P!$1:$2</definedName>
    <definedName name="Gaumeisterschaften_Gerätturnen_weiblich" localSheetId="1">AK!$A$1</definedName>
    <definedName name="Gaumeisterschaften_Gerätturnen_weiblich" localSheetId="0">CdP!$A$1</definedName>
    <definedName name="Gaumeisterschaften_Gerätturnen_weiblich" localSheetId="2">LK!$A$1</definedName>
    <definedName name="Gaumeisterschaften_Gerätturnen_weiblich" localSheetId="3">#REF!</definedName>
    <definedName name="Gaumeisterschaften_Gerätturnen_weiblich">#REF!</definedName>
    <definedName name="WK_10" localSheetId="1">AK!#REF!</definedName>
    <definedName name="WK_10" localSheetId="0">CdP!#REF!</definedName>
    <definedName name="WK_10" localSheetId="2">LK!#REF!</definedName>
    <definedName name="WK_10" localSheetId="3">#REF!</definedName>
    <definedName name="WK_10">#REF!</definedName>
    <definedName name="WK_11" localSheetId="1">AK!#REF!</definedName>
    <definedName name="WK_11" localSheetId="0">CdP!#REF!</definedName>
    <definedName name="WK_11" localSheetId="2">LK!#REF!</definedName>
    <definedName name="WK_11" localSheetId="3">#REF!</definedName>
    <definedName name="WK_11">#REF!</definedName>
    <definedName name="WK_8" localSheetId="1">AK!#REF!</definedName>
    <definedName name="WK_8" localSheetId="0">CdP!#REF!</definedName>
    <definedName name="WK_8" localSheetId="2">LK!#REF!</definedName>
    <definedName name="WK_8" localSheetId="3">#REF!</definedName>
    <definedName name="WK_8">#REF!</definedName>
    <definedName name="WK_9" localSheetId="1">AK!#REF!</definedName>
    <definedName name="WK_9" localSheetId="0">CdP!#REF!</definedName>
    <definedName name="WK_9" localSheetId="2">LK!#REF!</definedName>
    <definedName name="WK_9" localSheetId="3">#REF!</definedName>
    <definedName name="WK_9">#REF!</definedName>
  </definedNames>
  <calcPr calcId="162913"/>
  <fileRecoveryPr autoRecover="0"/>
</workbook>
</file>

<file path=xl/calcChain.xml><?xml version="1.0" encoding="utf-8"?>
<calcChain xmlns="http://schemas.openxmlformats.org/spreadsheetml/2006/main">
  <c r="Q30" i="98" l="1"/>
  <c r="Q31" i="98"/>
  <c r="Q32" i="98"/>
  <c r="Q33" i="98"/>
  <c r="Q34" i="98"/>
  <c r="Q35" i="98"/>
  <c r="Q36" i="98"/>
  <c r="Q37" i="98"/>
  <c r="R37" i="98" s="1"/>
  <c r="M30" i="98"/>
  <c r="M31" i="98"/>
  <c r="M38" i="98" s="1"/>
  <c r="N38" i="98" s="1"/>
  <c r="M32" i="98"/>
  <c r="M33" i="98"/>
  <c r="M34" i="98"/>
  <c r="M35" i="98"/>
  <c r="M36" i="98"/>
  <c r="M37" i="98"/>
  <c r="I30" i="98"/>
  <c r="I31" i="98"/>
  <c r="I32" i="98"/>
  <c r="I33" i="98"/>
  <c r="I34" i="98"/>
  <c r="I35" i="98"/>
  <c r="I36" i="98"/>
  <c r="J36" i="98" s="1"/>
  <c r="I37" i="98"/>
  <c r="E34" i="98"/>
  <c r="F34" i="98" s="1"/>
  <c r="E35" i="98"/>
  <c r="E36" i="98"/>
  <c r="E37" i="98"/>
  <c r="E30" i="98"/>
  <c r="E31" i="98"/>
  <c r="E32" i="98"/>
  <c r="E33" i="98"/>
  <c r="E38" i="98"/>
  <c r="R30" i="98"/>
  <c r="J32" i="98"/>
  <c r="A38" i="98"/>
  <c r="E122" i="98"/>
  <c r="E123" i="98"/>
  <c r="E124" i="98"/>
  <c r="E125" i="98"/>
  <c r="E126" i="98"/>
  <c r="E127" i="98"/>
  <c r="E128" i="98"/>
  <c r="I122" i="98"/>
  <c r="I123" i="98"/>
  <c r="I124" i="98"/>
  <c r="I125" i="98"/>
  <c r="S125" i="98" s="1"/>
  <c r="I126" i="98"/>
  <c r="I127" i="98"/>
  <c r="I128" i="98"/>
  <c r="M122" i="98"/>
  <c r="M123" i="98"/>
  <c r="M124" i="98"/>
  <c r="M125" i="98"/>
  <c r="M126" i="98"/>
  <c r="M127" i="98"/>
  <c r="M128" i="98"/>
  <c r="Q122" i="98"/>
  <c r="Q123" i="98"/>
  <c r="Q124" i="98"/>
  <c r="Q125" i="98"/>
  <c r="Q126" i="98"/>
  <c r="Q127" i="98"/>
  <c r="Q128" i="98"/>
  <c r="E113" i="98"/>
  <c r="E114" i="98"/>
  <c r="E115" i="98"/>
  <c r="E116" i="98"/>
  <c r="E117" i="98"/>
  <c r="E118" i="98"/>
  <c r="E119" i="98"/>
  <c r="I113" i="98"/>
  <c r="I114" i="98"/>
  <c r="I115" i="98"/>
  <c r="I116" i="98"/>
  <c r="S116" i="98" s="1"/>
  <c r="I117" i="98"/>
  <c r="I118" i="98"/>
  <c r="I119" i="98"/>
  <c r="M113" i="98"/>
  <c r="M114" i="98"/>
  <c r="M115" i="98"/>
  <c r="M116" i="98"/>
  <c r="M117" i="98"/>
  <c r="N117" i="98" s="1"/>
  <c r="M118" i="98"/>
  <c r="M119" i="98"/>
  <c r="Q113" i="98"/>
  <c r="Q114" i="98"/>
  <c r="S114" i="98" s="1"/>
  <c r="Q115" i="98"/>
  <c r="Q116" i="98"/>
  <c r="Q117" i="98"/>
  <c r="Q118" i="98"/>
  <c r="Q119" i="98"/>
  <c r="E102" i="98"/>
  <c r="E103" i="98"/>
  <c r="E104" i="98"/>
  <c r="E105" i="98"/>
  <c r="E106" i="98"/>
  <c r="F106" i="98" s="1"/>
  <c r="E107" i="98"/>
  <c r="E108" i="98"/>
  <c r="S108" i="98" s="1"/>
  <c r="I102" i="98"/>
  <c r="I103" i="98"/>
  <c r="I104" i="98"/>
  <c r="I105" i="98"/>
  <c r="I106" i="98"/>
  <c r="I107" i="98"/>
  <c r="I108" i="98"/>
  <c r="M102" i="98"/>
  <c r="M103" i="98"/>
  <c r="M104" i="98"/>
  <c r="M105" i="98"/>
  <c r="N105" i="98" s="1"/>
  <c r="M106" i="98"/>
  <c r="M107" i="98"/>
  <c r="N107" i="98" s="1"/>
  <c r="M108" i="98"/>
  <c r="Q102" i="98"/>
  <c r="Q103" i="98"/>
  <c r="Q104" i="98"/>
  <c r="Q105" i="98"/>
  <c r="Q106" i="98"/>
  <c r="Q107" i="98"/>
  <c r="Q108" i="98"/>
  <c r="E93" i="98"/>
  <c r="E94" i="98"/>
  <c r="F127" i="98" s="1"/>
  <c r="E95" i="98"/>
  <c r="E96" i="98"/>
  <c r="E97" i="98"/>
  <c r="E98" i="98"/>
  <c r="E99" i="98"/>
  <c r="I93" i="98"/>
  <c r="I94" i="98"/>
  <c r="I95" i="98"/>
  <c r="J115" i="98" s="1"/>
  <c r="I96" i="98"/>
  <c r="I97" i="98"/>
  <c r="I98" i="98"/>
  <c r="I99" i="98"/>
  <c r="M93" i="98"/>
  <c r="M94" i="98"/>
  <c r="N103" i="98" s="1"/>
  <c r="M95" i="98"/>
  <c r="M96" i="98"/>
  <c r="N114" i="98" s="1"/>
  <c r="M97" i="98"/>
  <c r="M98" i="98"/>
  <c r="M99" i="98"/>
  <c r="Q93" i="98"/>
  <c r="R113" i="98" s="1"/>
  <c r="Q94" i="98"/>
  <c r="Q95" i="98"/>
  <c r="Q96" i="98"/>
  <c r="Q97" i="98"/>
  <c r="Q98" i="98"/>
  <c r="Q99" i="98"/>
  <c r="A129" i="98"/>
  <c r="A120" i="98"/>
  <c r="A109" i="98"/>
  <c r="A100" i="98"/>
  <c r="F108" i="98"/>
  <c r="F104" i="98"/>
  <c r="F125" i="98"/>
  <c r="E20" i="98"/>
  <c r="I20" i="98"/>
  <c r="M20" i="98"/>
  <c r="Q20" i="98"/>
  <c r="E19" i="98"/>
  <c r="I19" i="98"/>
  <c r="M19" i="98"/>
  <c r="S19" i="98" s="1"/>
  <c r="Q19" i="98"/>
  <c r="E21" i="98"/>
  <c r="I21" i="98"/>
  <c r="M21" i="98"/>
  <c r="N21" i="98" s="1"/>
  <c r="Q21" i="98"/>
  <c r="E22" i="98"/>
  <c r="I22" i="98"/>
  <c r="M22" i="98"/>
  <c r="Q22" i="98"/>
  <c r="E23" i="98"/>
  <c r="I23" i="98"/>
  <c r="M23" i="98"/>
  <c r="Q23" i="98"/>
  <c r="E24" i="98"/>
  <c r="I24" i="98"/>
  <c r="M24" i="98"/>
  <c r="Q24" i="98"/>
  <c r="E25" i="98"/>
  <c r="I25" i="98"/>
  <c r="M25" i="98"/>
  <c r="Q25" i="98"/>
  <c r="R25" i="98" s="1"/>
  <c r="M8" i="98"/>
  <c r="Q8" i="98"/>
  <c r="R14" i="98" s="1"/>
  <c r="E8" i="98"/>
  <c r="I8" i="98"/>
  <c r="E9" i="98"/>
  <c r="I9" i="98"/>
  <c r="M9" i="98"/>
  <c r="Q9" i="98"/>
  <c r="E10" i="98"/>
  <c r="I10" i="98"/>
  <c r="M10" i="98"/>
  <c r="Q10" i="98"/>
  <c r="E11" i="98"/>
  <c r="I11" i="98"/>
  <c r="M11" i="98"/>
  <c r="Q11" i="98"/>
  <c r="S11" i="98"/>
  <c r="E12" i="98"/>
  <c r="I12" i="98"/>
  <c r="M12" i="98"/>
  <c r="Q12" i="98"/>
  <c r="E13" i="98"/>
  <c r="I13" i="98"/>
  <c r="S13" i="98" s="1"/>
  <c r="M13" i="98"/>
  <c r="Q13" i="98"/>
  <c r="E14" i="98"/>
  <c r="F10" i="98" s="1"/>
  <c r="I14" i="98"/>
  <c r="M14" i="98"/>
  <c r="N9" i="98" s="1"/>
  <c r="Q14" i="98"/>
  <c r="J11" i="98"/>
  <c r="A26" i="98"/>
  <c r="A15" i="98"/>
  <c r="F119" i="98"/>
  <c r="F116" i="98"/>
  <c r="F114" i="98"/>
  <c r="I66" i="98"/>
  <c r="I62" i="98"/>
  <c r="I63" i="98"/>
  <c r="I64" i="98"/>
  <c r="I65" i="98"/>
  <c r="I67" i="98"/>
  <c r="J67" i="98" s="1"/>
  <c r="I68" i="98"/>
  <c r="M63" i="98"/>
  <c r="M62" i="98"/>
  <c r="M64" i="98"/>
  <c r="S64" i="98" s="1"/>
  <c r="M65" i="98"/>
  <c r="M66" i="98"/>
  <c r="M67" i="98"/>
  <c r="M68" i="98"/>
  <c r="Q64" i="98"/>
  <c r="Q65" i="98"/>
  <c r="Q62" i="98"/>
  <c r="Q63" i="98"/>
  <c r="Q66" i="98"/>
  <c r="Q67" i="98"/>
  <c r="Q68" i="98"/>
  <c r="E63" i="98"/>
  <c r="S63" i="98" s="1"/>
  <c r="E64" i="98"/>
  <c r="E65" i="98"/>
  <c r="E66" i="98"/>
  <c r="F66" i="98" s="1"/>
  <c r="E62" i="98"/>
  <c r="E67" i="98"/>
  <c r="E68" i="98"/>
  <c r="E53" i="98"/>
  <c r="F56" i="98" s="1"/>
  <c r="E54" i="98"/>
  <c r="E55" i="98"/>
  <c r="S55" i="98" s="1"/>
  <c r="E56" i="98"/>
  <c r="E57" i="98"/>
  <c r="E58" i="98"/>
  <c r="E59" i="98"/>
  <c r="S59" i="98" s="1"/>
  <c r="I56" i="98"/>
  <c r="I53" i="98"/>
  <c r="I54" i="98"/>
  <c r="I55" i="98"/>
  <c r="I57" i="98"/>
  <c r="I58" i="98"/>
  <c r="I59" i="98"/>
  <c r="M56" i="98"/>
  <c r="M53" i="98"/>
  <c r="M60" i="98" s="1"/>
  <c r="N60" i="98" s="1"/>
  <c r="M54" i="98"/>
  <c r="M55" i="98"/>
  <c r="M57" i="98"/>
  <c r="M58" i="98"/>
  <c r="N58" i="98" s="1"/>
  <c r="M59" i="98"/>
  <c r="Q56" i="98"/>
  <c r="Q53" i="98"/>
  <c r="R54" i="98" s="1"/>
  <c r="Q54" i="98"/>
  <c r="Q55" i="98"/>
  <c r="Q57" i="98"/>
  <c r="Q58" i="98"/>
  <c r="Q59" i="98"/>
  <c r="R63" i="98"/>
  <c r="J58" i="98"/>
  <c r="A69" i="98"/>
  <c r="A60" i="98"/>
  <c r="E42" i="98"/>
  <c r="I42" i="98"/>
  <c r="M42" i="98"/>
  <c r="Q42" i="98"/>
  <c r="R45" i="98" s="1"/>
  <c r="E43" i="98"/>
  <c r="I43" i="98"/>
  <c r="M43" i="98"/>
  <c r="Q43" i="98"/>
  <c r="E44" i="98"/>
  <c r="I44" i="98"/>
  <c r="S44" i="98" s="1"/>
  <c r="M44" i="98"/>
  <c r="Q44" i="98"/>
  <c r="E45" i="98"/>
  <c r="I45" i="98"/>
  <c r="M45" i="98"/>
  <c r="N43" i="98" s="1"/>
  <c r="Q45" i="98"/>
  <c r="E46" i="98"/>
  <c r="I46" i="98"/>
  <c r="M46" i="98"/>
  <c r="S46" i="98" s="1"/>
  <c r="Q46" i="98"/>
  <c r="E47" i="98"/>
  <c r="I47" i="98"/>
  <c r="S47" i="98" s="1"/>
  <c r="M47" i="98"/>
  <c r="Q47" i="98"/>
  <c r="E48" i="98"/>
  <c r="I48" i="98"/>
  <c r="M48" i="98"/>
  <c r="Q48" i="98"/>
  <c r="E82" i="98"/>
  <c r="E83" i="98"/>
  <c r="E89" i="98" s="1"/>
  <c r="F89" i="98" s="1"/>
  <c r="E84" i="98"/>
  <c r="E85" i="98"/>
  <c r="E86" i="98"/>
  <c r="E87" i="98"/>
  <c r="E88" i="98"/>
  <c r="E73" i="98"/>
  <c r="E74" i="98"/>
  <c r="F82" i="98" s="1"/>
  <c r="E75" i="98"/>
  <c r="E76" i="98"/>
  <c r="E77" i="98"/>
  <c r="E78" i="98"/>
  <c r="E79" i="98"/>
  <c r="I82" i="98"/>
  <c r="I83" i="98"/>
  <c r="I84" i="98"/>
  <c r="I85" i="98"/>
  <c r="I86" i="98"/>
  <c r="I87" i="98"/>
  <c r="I88" i="98"/>
  <c r="I73" i="98"/>
  <c r="I74" i="98"/>
  <c r="I75" i="98"/>
  <c r="S75" i="98" s="1"/>
  <c r="I76" i="98"/>
  <c r="I77" i="98"/>
  <c r="I78" i="98"/>
  <c r="J78" i="98"/>
  <c r="I79" i="98"/>
  <c r="S79" i="98" s="1"/>
  <c r="M82" i="98"/>
  <c r="M89" i="98" s="1"/>
  <c r="N89" i="98" s="1"/>
  <c r="M83" i="98"/>
  <c r="M84" i="98"/>
  <c r="M85" i="98"/>
  <c r="M86" i="98"/>
  <c r="M87" i="98"/>
  <c r="M88" i="98"/>
  <c r="M73" i="98"/>
  <c r="M74" i="98"/>
  <c r="N86" i="98" s="1"/>
  <c r="M75" i="98"/>
  <c r="M76" i="98"/>
  <c r="M77" i="98"/>
  <c r="M78" i="98"/>
  <c r="N78" i="98" s="1"/>
  <c r="M79" i="98"/>
  <c r="Q82" i="98"/>
  <c r="Q83" i="98"/>
  <c r="Q84" i="98"/>
  <c r="Q85" i="98"/>
  <c r="R85" i="98" s="1"/>
  <c r="Q86" i="98"/>
  <c r="Q87" i="98"/>
  <c r="Q88" i="98"/>
  <c r="Q73" i="98"/>
  <c r="R78" i="98" s="1"/>
  <c r="Q74" i="98"/>
  <c r="Q75" i="98"/>
  <c r="Q76" i="98"/>
  <c r="Q80" i="98" s="1"/>
  <c r="R80" i="98" s="1"/>
  <c r="Q77" i="98"/>
  <c r="Q78" i="98"/>
  <c r="Q79" i="98"/>
  <c r="S82" i="98"/>
  <c r="S86" i="98"/>
  <c r="R99" i="98"/>
  <c r="R94" i="98"/>
  <c r="R97" i="98"/>
  <c r="R95" i="98"/>
  <c r="R75" i="98"/>
  <c r="N99" i="98"/>
  <c r="N98" i="98"/>
  <c r="N94" i="98"/>
  <c r="N96" i="98"/>
  <c r="N97" i="98"/>
  <c r="N93" i="98"/>
  <c r="N95" i="98"/>
  <c r="N74" i="98"/>
  <c r="N47" i="98"/>
  <c r="J99" i="98"/>
  <c r="J94" i="98"/>
  <c r="J97" i="98"/>
  <c r="J95" i="98"/>
  <c r="J76" i="98"/>
  <c r="J74" i="98"/>
  <c r="F46" i="98"/>
  <c r="F42" i="98"/>
  <c r="F93" i="98"/>
  <c r="F97" i="98"/>
  <c r="F96" i="98"/>
  <c r="F94" i="98"/>
  <c r="F98" i="98"/>
  <c r="F99" i="98"/>
  <c r="F95" i="98"/>
  <c r="F88" i="98"/>
  <c r="F78" i="98"/>
  <c r="A89" i="98"/>
  <c r="A80" i="98"/>
  <c r="A49" i="98"/>
  <c r="N37" i="98"/>
  <c r="N35" i="98"/>
  <c r="N33" i="98"/>
  <c r="N31" i="98"/>
  <c r="S14" i="98"/>
  <c r="J14" i="98"/>
  <c r="S10" i="98"/>
  <c r="J10" i="98"/>
  <c r="N10" i="98"/>
  <c r="N12" i="98"/>
  <c r="N14" i="98"/>
  <c r="R20" i="98"/>
  <c r="R22" i="98"/>
  <c r="R24" i="98"/>
  <c r="Q26" i="98"/>
  <c r="R26" i="98"/>
  <c r="S20" i="98"/>
  <c r="J20" i="98"/>
  <c r="J22" i="98"/>
  <c r="J24" i="98"/>
  <c r="J19" i="98"/>
  <c r="I26" i="98"/>
  <c r="J26" i="98" s="1"/>
  <c r="E100" i="98"/>
  <c r="S93" i="98"/>
  <c r="Q109" i="98"/>
  <c r="R109" i="98" s="1"/>
  <c r="R102" i="98"/>
  <c r="I109" i="98"/>
  <c r="J109" i="98"/>
  <c r="J102" i="98"/>
  <c r="Q129" i="98"/>
  <c r="R129" i="98" s="1"/>
  <c r="R122" i="98"/>
  <c r="I129" i="98"/>
  <c r="J129" i="98" s="1"/>
  <c r="J122" i="98"/>
  <c r="F38" i="98"/>
  <c r="S30" i="98"/>
  <c r="F31" i="98"/>
  <c r="F33" i="98"/>
  <c r="F35" i="98"/>
  <c r="F37" i="98"/>
  <c r="Q38" i="98"/>
  <c r="R38" i="98"/>
  <c r="R31" i="98"/>
  <c r="F77" i="98"/>
  <c r="F74" i="98"/>
  <c r="F75" i="98"/>
  <c r="F76" i="98"/>
  <c r="F85" i="98"/>
  <c r="F86" i="98"/>
  <c r="F83" i="98"/>
  <c r="F43" i="98"/>
  <c r="F45" i="98"/>
  <c r="F47" i="98"/>
  <c r="J42" i="98"/>
  <c r="J44" i="98"/>
  <c r="J46" i="98"/>
  <c r="J48" i="98"/>
  <c r="J79" i="98"/>
  <c r="J73" i="98"/>
  <c r="J84" i="98"/>
  <c r="J82" i="98"/>
  <c r="J93" i="98"/>
  <c r="J96" i="98"/>
  <c r="N42" i="98"/>
  <c r="N79" i="98"/>
  <c r="N73" i="98"/>
  <c r="N84" i="98"/>
  <c r="N82" i="98"/>
  <c r="R42" i="98"/>
  <c r="R44" i="98"/>
  <c r="R46" i="98"/>
  <c r="R48" i="98"/>
  <c r="R79" i="98"/>
  <c r="R73" i="98"/>
  <c r="R84" i="98"/>
  <c r="R82" i="98"/>
  <c r="R93" i="98"/>
  <c r="R96" i="98"/>
  <c r="I49" i="98"/>
  <c r="J49" i="98"/>
  <c r="F53" i="98"/>
  <c r="F55" i="98"/>
  <c r="F57" i="98"/>
  <c r="F59" i="98"/>
  <c r="F63" i="98"/>
  <c r="J53" i="98"/>
  <c r="J55" i="98"/>
  <c r="J57" i="98"/>
  <c r="J59" i="98"/>
  <c r="J62" i="98"/>
  <c r="J64" i="98"/>
  <c r="N53" i="98"/>
  <c r="N57" i="98"/>
  <c r="N59" i="98"/>
  <c r="R53" i="98"/>
  <c r="R57" i="98"/>
  <c r="R62" i="98"/>
  <c r="S62" i="98"/>
  <c r="M15" i="98"/>
  <c r="N15" i="98"/>
  <c r="E26" i="98"/>
  <c r="F8" i="98"/>
  <c r="F12" i="98"/>
  <c r="J13" i="98"/>
  <c r="R19" i="98"/>
  <c r="N13" i="98"/>
  <c r="F13" i="98"/>
  <c r="F9" i="98"/>
  <c r="S23" i="98"/>
  <c r="N22" i="98"/>
  <c r="M100" i="98"/>
  <c r="N100" i="98"/>
  <c r="S99" i="98"/>
  <c r="S97" i="98"/>
  <c r="S95" i="98"/>
  <c r="R108" i="98"/>
  <c r="R106" i="98"/>
  <c r="R104" i="98"/>
  <c r="J108" i="98"/>
  <c r="J106" i="98"/>
  <c r="J104" i="98"/>
  <c r="M120" i="98"/>
  <c r="N120" i="98"/>
  <c r="S119" i="98"/>
  <c r="S117" i="98"/>
  <c r="S115" i="98"/>
  <c r="E120" i="98"/>
  <c r="R128" i="98"/>
  <c r="R126" i="98"/>
  <c r="R124" i="98"/>
  <c r="J128" i="98"/>
  <c r="J126" i="98"/>
  <c r="J124" i="98"/>
  <c r="J30" i="98"/>
  <c r="N30" i="98"/>
  <c r="S34" i="98"/>
  <c r="R35" i="98"/>
  <c r="R33" i="98"/>
  <c r="S12" i="98"/>
  <c r="J12" i="98"/>
  <c r="S8" i="98"/>
  <c r="I15" i="98"/>
  <c r="J15" i="98"/>
  <c r="R9" i="98"/>
  <c r="R11" i="98"/>
  <c r="R13" i="98"/>
  <c r="R8" i="98"/>
  <c r="Q15" i="98"/>
  <c r="R15" i="98" s="1"/>
  <c r="N20" i="98"/>
  <c r="N19" i="98"/>
  <c r="F25" i="98"/>
  <c r="F23" i="98"/>
  <c r="F21" i="98"/>
  <c r="F19" i="98"/>
  <c r="Q100" i="98"/>
  <c r="R100" i="98" s="1"/>
  <c r="R107" i="98"/>
  <c r="R105" i="98"/>
  <c r="R103" i="98"/>
  <c r="R127" i="98"/>
  <c r="R125" i="98"/>
  <c r="R123" i="98"/>
  <c r="R118" i="98"/>
  <c r="R116" i="98"/>
  <c r="I100" i="98"/>
  <c r="J100" i="98"/>
  <c r="J107" i="98"/>
  <c r="J105" i="98"/>
  <c r="J103" i="98"/>
  <c r="J127" i="98"/>
  <c r="J125" i="98"/>
  <c r="J123" i="98"/>
  <c r="J118" i="98"/>
  <c r="J116" i="98"/>
  <c r="E109" i="98"/>
  <c r="F109" i="98" s="1"/>
  <c r="S102" i="98"/>
  <c r="E129" i="98"/>
  <c r="S122" i="98"/>
  <c r="J37" i="98"/>
  <c r="S37" i="98"/>
  <c r="J33" i="98"/>
  <c r="S33" i="98"/>
  <c r="I38" i="98"/>
  <c r="J38" i="98" s="1"/>
  <c r="J31" i="98"/>
  <c r="S25" i="98"/>
  <c r="S21" i="98"/>
  <c r="M109" i="98"/>
  <c r="N109" i="98" s="1"/>
  <c r="S106" i="98"/>
  <c r="S104" i="98"/>
  <c r="R119" i="98"/>
  <c r="R117" i="98"/>
  <c r="R115" i="98"/>
  <c r="Q120" i="98"/>
  <c r="R120" i="98" s="1"/>
  <c r="J119" i="98"/>
  <c r="J117" i="98"/>
  <c r="I120" i="98"/>
  <c r="J120" i="98" s="1"/>
  <c r="M129" i="98"/>
  <c r="N129" i="98" s="1"/>
  <c r="S128" i="98"/>
  <c r="S126" i="98"/>
  <c r="S124" i="98"/>
  <c r="J35" i="98"/>
  <c r="F120" i="98"/>
  <c r="F26" i="98"/>
  <c r="F100" i="98"/>
  <c r="F73" i="98" l="1"/>
  <c r="J43" i="98"/>
  <c r="J86" i="98"/>
  <c r="N76" i="98"/>
  <c r="R87" i="98"/>
  <c r="Q89" i="98"/>
  <c r="R89" i="98" s="1"/>
  <c r="M80" i="98"/>
  <c r="N80" i="98" s="1"/>
  <c r="S74" i="98"/>
  <c r="S76" i="98"/>
  <c r="S85" i="98"/>
  <c r="S42" i="98"/>
  <c r="R67" i="98"/>
  <c r="I69" i="98"/>
  <c r="J69" i="98" s="1"/>
  <c r="J113" i="98"/>
  <c r="N102" i="98"/>
  <c r="N106" i="98"/>
  <c r="N124" i="98"/>
  <c r="S127" i="98"/>
  <c r="S123" i="98"/>
  <c r="F126" i="98"/>
  <c r="N32" i="98"/>
  <c r="J47" i="98"/>
  <c r="R83" i="98"/>
  <c r="S73" i="98"/>
  <c r="R86" i="98"/>
  <c r="N88" i="98"/>
  <c r="I80" i="98"/>
  <c r="J80" i="98" s="1"/>
  <c r="J77" i="98"/>
  <c r="J85" i="98"/>
  <c r="F79" i="98"/>
  <c r="N48" i="98"/>
  <c r="N45" i="98"/>
  <c r="R59" i="98"/>
  <c r="S58" i="98"/>
  <c r="N118" i="98"/>
  <c r="F14" i="98"/>
  <c r="N24" i="98"/>
  <c r="F123" i="98"/>
  <c r="R98" i="98"/>
  <c r="N36" i="98"/>
  <c r="S100" i="98"/>
  <c r="T100" i="98" s="1"/>
  <c r="S129" i="98"/>
  <c r="T129" i="98" s="1"/>
  <c r="R77" i="98"/>
  <c r="S84" i="98"/>
  <c r="J88" i="98"/>
  <c r="R43" i="98"/>
  <c r="Q49" i="98"/>
  <c r="R49" i="98" s="1"/>
  <c r="S57" i="98"/>
  <c r="R12" i="98"/>
  <c r="J21" i="98"/>
  <c r="J98" i="98"/>
  <c r="N122" i="98"/>
  <c r="F128" i="98"/>
  <c r="F30" i="98"/>
  <c r="R88" i="98"/>
  <c r="J87" i="98"/>
  <c r="I89" i="98"/>
  <c r="S77" i="98"/>
  <c r="E80" i="98"/>
  <c r="S80" i="98" s="1"/>
  <c r="T80" i="98" s="1"/>
  <c r="S48" i="98"/>
  <c r="S45" i="98"/>
  <c r="S56" i="98"/>
  <c r="N11" i="98"/>
  <c r="F24" i="98"/>
  <c r="F22" i="98"/>
  <c r="S96" i="98"/>
  <c r="N104" i="98"/>
  <c r="S107" i="98"/>
  <c r="J34" i="98"/>
  <c r="S89" i="98"/>
  <c r="T89" i="98" s="1"/>
  <c r="J89" i="98"/>
  <c r="R65" i="98"/>
  <c r="R56" i="98"/>
  <c r="J65" i="98"/>
  <c r="J56" i="98"/>
  <c r="S53" i="98"/>
  <c r="F64" i="98"/>
  <c r="F58" i="98"/>
  <c r="F54" i="98"/>
  <c r="S9" i="98"/>
  <c r="J8" i="98"/>
  <c r="S105" i="98"/>
  <c r="F105" i="98"/>
  <c r="S103" i="98"/>
  <c r="F103" i="98"/>
  <c r="S32" i="98"/>
  <c r="F32" i="98"/>
  <c r="S36" i="98"/>
  <c r="F36" i="98"/>
  <c r="R36" i="98"/>
  <c r="R32" i="98"/>
  <c r="N87" i="98"/>
  <c r="S78" i="98"/>
  <c r="T82" i="98" s="1"/>
  <c r="S87" i="98"/>
  <c r="S83" i="98"/>
  <c r="N46" i="98"/>
  <c r="N44" i="98"/>
  <c r="S43" i="98"/>
  <c r="M49" i="98"/>
  <c r="N49" i="98" s="1"/>
  <c r="N55" i="98"/>
  <c r="N54" i="98"/>
  <c r="F67" i="98"/>
  <c r="F65" i="98"/>
  <c r="R68" i="98"/>
  <c r="Q69" i="98"/>
  <c r="R69" i="98" s="1"/>
  <c r="R64" i="98"/>
  <c r="N68" i="98"/>
  <c r="N67" i="98"/>
  <c r="M69" i="98"/>
  <c r="N69" i="98" s="1"/>
  <c r="J68" i="98"/>
  <c r="S67" i="98"/>
  <c r="J66" i="98"/>
  <c r="R10" i="98"/>
  <c r="J9" i="98"/>
  <c r="N23" i="98"/>
  <c r="N34" i="98"/>
  <c r="S68" i="98"/>
  <c r="F68" i="98"/>
  <c r="N25" i="98"/>
  <c r="M26" i="98"/>
  <c r="S94" i="98"/>
  <c r="N126" i="98"/>
  <c r="N123" i="98"/>
  <c r="N116" i="98"/>
  <c r="F107" i="98"/>
  <c r="F124" i="98"/>
  <c r="F118" i="98"/>
  <c r="S113" i="98"/>
  <c r="F113" i="98"/>
  <c r="S38" i="98"/>
  <c r="T38" i="98" s="1"/>
  <c r="S120" i="98"/>
  <c r="T120" i="98" s="1"/>
  <c r="T11" i="98"/>
  <c r="T10" i="98"/>
  <c r="S109" i="98"/>
  <c r="T109" i="98" s="1"/>
  <c r="F129" i="98"/>
  <c r="F84" i="98"/>
  <c r="F87" i="98"/>
  <c r="F44" i="98"/>
  <c r="F48" i="98"/>
  <c r="J45" i="98"/>
  <c r="J75" i="98"/>
  <c r="J83" i="98"/>
  <c r="N77" i="98"/>
  <c r="N75" i="98"/>
  <c r="N85" i="98"/>
  <c r="N83" i="98"/>
  <c r="R47" i="98"/>
  <c r="R74" i="98"/>
  <c r="R76" i="98"/>
  <c r="S88" i="98"/>
  <c r="E49" i="98"/>
  <c r="F62" i="98"/>
  <c r="J54" i="98"/>
  <c r="J63" i="98"/>
  <c r="N56" i="98"/>
  <c r="N65" i="98"/>
  <c r="R58" i="98"/>
  <c r="S65" i="98"/>
  <c r="Q60" i="98"/>
  <c r="R60" i="98" s="1"/>
  <c r="R55" i="98"/>
  <c r="N63" i="98"/>
  <c r="I60" i="98"/>
  <c r="J60" i="98" s="1"/>
  <c r="S54" i="98"/>
  <c r="E60" i="98"/>
  <c r="E69" i="98"/>
  <c r="S66" i="98"/>
  <c r="R66" i="98"/>
  <c r="N66" i="98"/>
  <c r="N64" i="98"/>
  <c r="N62" i="98"/>
  <c r="E15" i="98"/>
  <c r="N8" i="98"/>
  <c r="F11" i="98"/>
  <c r="J25" i="98"/>
  <c r="S24" i="98"/>
  <c r="J23" i="98"/>
  <c r="R23" i="98"/>
  <c r="S22" i="98"/>
  <c r="R21" i="98"/>
  <c r="F20" i="98"/>
  <c r="S98" i="98"/>
  <c r="T98" i="98" s="1"/>
  <c r="N108" i="98"/>
  <c r="F102" i="98"/>
  <c r="R114" i="98"/>
  <c r="N119" i="98"/>
  <c r="N115" i="98"/>
  <c r="N113" i="98"/>
  <c r="S118" i="98"/>
  <c r="J114" i="98"/>
  <c r="F117" i="98"/>
  <c r="F115" i="98"/>
  <c r="N128" i="98"/>
  <c r="N127" i="98"/>
  <c r="N125" i="98"/>
  <c r="F122" i="98"/>
  <c r="S31" i="98"/>
  <c r="R34" i="98"/>
  <c r="S35" i="98"/>
  <c r="T35" i="98" s="1"/>
  <c r="T128" i="98" l="1"/>
  <c r="T88" i="98"/>
  <c r="T43" i="98"/>
  <c r="F80" i="98"/>
  <c r="T24" i="98"/>
  <c r="T54" i="98"/>
  <c r="T31" i="98"/>
  <c r="T30" i="98"/>
  <c r="T34" i="98"/>
  <c r="T21" i="98"/>
  <c r="T19" i="98"/>
  <c r="T25" i="98"/>
  <c r="T22" i="98"/>
  <c r="T20" i="98"/>
  <c r="T23" i="98"/>
  <c r="S60" i="98"/>
  <c r="T60" i="98" s="1"/>
  <c r="F60" i="98"/>
  <c r="S26" i="98"/>
  <c r="T26" i="98" s="1"/>
  <c r="N26" i="98"/>
  <c r="T12" i="98"/>
  <c r="T9" i="98"/>
  <c r="T8" i="98"/>
  <c r="T14" i="98"/>
  <c r="T56" i="98"/>
  <c r="T59" i="98"/>
  <c r="T64" i="98"/>
  <c r="T63" i="98"/>
  <c r="T57" i="98"/>
  <c r="T53" i="98"/>
  <c r="T62" i="98"/>
  <c r="T55" i="98"/>
  <c r="T118" i="98"/>
  <c r="T66" i="98"/>
  <c r="T65" i="98"/>
  <c r="T113" i="98"/>
  <c r="T87" i="98"/>
  <c r="T36" i="98"/>
  <c r="T32" i="98"/>
  <c r="T103" i="98"/>
  <c r="T105" i="98"/>
  <c r="T58" i="98"/>
  <c r="T48" i="98"/>
  <c r="T75" i="98"/>
  <c r="T37" i="98"/>
  <c r="T125" i="98"/>
  <c r="T47" i="98"/>
  <c r="T76" i="98"/>
  <c r="T79" i="98"/>
  <c r="T97" i="98"/>
  <c r="T126" i="98"/>
  <c r="T117" i="98"/>
  <c r="T102" i="98"/>
  <c r="T46" i="98"/>
  <c r="T44" i="98"/>
  <c r="F15" i="98"/>
  <c r="S15" i="98"/>
  <c r="T15" i="98" s="1"/>
  <c r="S69" i="98"/>
  <c r="T69" i="98" s="1"/>
  <c r="F69" i="98"/>
  <c r="S49" i="98"/>
  <c r="T49" i="98" s="1"/>
  <c r="F49" i="98"/>
  <c r="T108" i="98"/>
  <c r="T94" i="98"/>
  <c r="T93" i="98"/>
  <c r="T104" i="98"/>
  <c r="T116" i="98"/>
  <c r="T119" i="98"/>
  <c r="T99" i="98"/>
  <c r="T122" i="98"/>
  <c r="T107" i="98"/>
  <c r="T106" i="98"/>
  <c r="T114" i="98"/>
  <c r="T68" i="98"/>
  <c r="T67" i="98"/>
  <c r="T83" i="98"/>
  <c r="T78" i="98"/>
  <c r="T96" i="98"/>
  <c r="T45" i="98"/>
  <c r="T77" i="98"/>
  <c r="T73" i="98"/>
  <c r="T123" i="98"/>
  <c r="T127" i="98"/>
  <c r="T85" i="98"/>
  <c r="T84" i="98"/>
  <c r="T86" i="98"/>
  <c r="T115" i="98"/>
  <c r="T95" i="98"/>
  <c r="T13" i="98"/>
  <c r="T33" i="98"/>
  <c r="T124" i="98"/>
  <c r="T42" i="98"/>
  <c r="T74" i="98"/>
</calcChain>
</file>

<file path=xl/sharedStrings.xml><?xml version="1.0" encoding="utf-8"?>
<sst xmlns="http://schemas.openxmlformats.org/spreadsheetml/2006/main" count="2556" uniqueCount="333">
  <si>
    <t>Jhg.</t>
  </si>
  <si>
    <t>Boden</t>
  </si>
  <si>
    <t>Sprung</t>
  </si>
  <si>
    <t>Barren</t>
  </si>
  <si>
    <t>Balken</t>
  </si>
  <si>
    <t>WK</t>
  </si>
  <si>
    <t>Gaumeisterschaften Gerätturnen weiblich</t>
  </si>
  <si>
    <t>B</t>
  </si>
  <si>
    <t>GES.</t>
  </si>
  <si>
    <t>RG.</t>
  </si>
  <si>
    <t>A</t>
  </si>
  <si>
    <t>WK 4    offen   KM 3</t>
  </si>
  <si>
    <t>WK 6    14+j.  -  KM 4</t>
  </si>
  <si>
    <t>Turnerinnen</t>
  </si>
  <si>
    <t>RG</t>
  </si>
  <si>
    <t>Mannschaft - 27. September 2009 in Osthofen  -  Ausrichter: TG Osthofen</t>
  </si>
  <si>
    <t>a</t>
  </si>
  <si>
    <t>b</t>
  </si>
  <si>
    <t>e</t>
  </si>
  <si>
    <t>f</t>
  </si>
  <si>
    <t>WK 5    17+j.   KM 3</t>
  </si>
  <si>
    <t>WK 7   10+j..  -  KM 3</t>
  </si>
  <si>
    <t>WK 7a    8+j.  -  KM 4</t>
  </si>
  <si>
    <t>WK 3    12+ä.   KM 2</t>
  </si>
  <si>
    <t xml:space="preserve"> </t>
  </si>
  <si>
    <t>n.n.</t>
  </si>
  <si>
    <t>WK 1    9-11 J.  -  P8-10 (B)</t>
  </si>
  <si>
    <t>WK 2    6-8 J.  -  P3-7 (B)</t>
  </si>
  <si>
    <t>1. Durchgang</t>
  </si>
  <si>
    <t>BODEN</t>
  </si>
  <si>
    <t>SPRUNG</t>
  </si>
  <si>
    <t>2. Durchgang</t>
  </si>
  <si>
    <t>BALKEN</t>
  </si>
  <si>
    <t>BARREN</t>
  </si>
  <si>
    <t>Gerät</t>
  </si>
  <si>
    <t>K1</t>
  </si>
  <si>
    <t>K2</t>
  </si>
  <si>
    <t>Anja Weinheimer
TG Worms</t>
  </si>
  <si>
    <t>Verena Hupp
TV Monsheim</t>
  </si>
  <si>
    <t>Jana Selke
TV Mölsheim</t>
  </si>
  <si>
    <t>Kerstin Michalek
TG Westhofen</t>
  </si>
  <si>
    <t>Klara Blanck
TV Horchheim</t>
  </si>
  <si>
    <t>Edith Cleres-Thein
TV Abenheim</t>
  </si>
  <si>
    <t>Birgit Bernhard
TV Mörstadt</t>
  </si>
  <si>
    <t>Marianne Röß
TV Mölsheim</t>
  </si>
  <si>
    <t>Anja Thomas
TG Osthofen</t>
  </si>
  <si>
    <t>Verena Becker
TV Abenheim</t>
  </si>
  <si>
    <t>Friedel Biontino
TG Osthofen</t>
  </si>
  <si>
    <t>Sabine Kohlbecker
TV Abenheim</t>
  </si>
  <si>
    <t>Rudolf Weinbach
TG Westhofen</t>
  </si>
  <si>
    <t>Anja Thomas 
TG Osthofen</t>
  </si>
  <si>
    <t>Larissa Schäfer
TV Monsheim</t>
  </si>
  <si>
    <t>Bettina Mack
TV Mölsheim</t>
  </si>
  <si>
    <t>Martin Seligmann
TG Westhofen</t>
  </si>
  <si>
    <t>9 + 10</t>
  </si>
  <si>
    <t>Susanne Ertl ?
TSG Pfeddersheim</t>
  </si>
  <si>
    <t>K3</t>
  </si>
  <si>
    <t>K4</t>
  </si>
  <si>
    <t>8
11 + 12</t>
  </si>
  <si>
    <t>Jasmin Fettel
TG Worms</t>
  </si>
  <si>
    <t>Frau Becker
TSG Pfeddersheim</t>
  </si>
  <si>
    <t>D</t>
  </si>
  <si>
    <t>E</t>
  </si>
  <si>
    <t>WK 301  offen  P6-P9</t>
  </si>
  <si>
    <t>AK</t>
  </si>
  <si>
    <t>P</t>
  </si>
  <si>
    <t>JG</t>
  </si>
  <si>
    <t>WK 201  offen  LK 1</t>
  </si>
  <si>
    <t>WK 202  offen  LK 2</t>
  </si>
  <si>
    <t>WK 203  15+j.  LK 2</t>
  </si>
  <si>
    <t>WK 204  12+j.  LK 3</t>
  </si>
  <si>
    <t>RLP-Meisterschaften Gerätturnen weiblich</t>
  </si>
  <si>
    <t>MW</t>
  </si>
  <si>
    <t>WK 302  17+j.  P6-P9</t>
  </si>
  <si>
    <t>WK 303  14+j.  P6-P8</t>
  </si>
  <si>
    <t>Mannschaften</t>
  </si>
  <si>
    <t>Abzüge</t>
  </si>
  <si>
    <t>Mannschaft - 9./10. 11. 2019 in Gau-Odernheim</t>
  </si>
  <si>
    <t>WK 102   7-11 J.     AK 8-11</t>
  </si>
  <si>
    <t>WK 101   AK 10+ä.   CdP</t>
  </si>
  <si>
    <t>Alina Gidt</t>
  </si>
  <si>
    <t>Nisa Herrmann</t>
  </si>
  <si>
    <t>Leonie Herzog</t>
  </si>
  <si>
    <t>Talena Kanther</t>
  </si>
  <si>
    <t>Kim Laubscher</t>
  </si>
  <si>
    <t>Katharina Wilhelm</t>
  </si>
  <si>
    <t>TSG Haßloch</t>
  </si>
  <si>
    <t>Maya Heck</t>
  </si>
  <si>
    <t>Milena Härthe</t>
  </si>
  <si>
    <t>Leni Kimmel</t>
  </si>
  <si>
    <t>Nyke Liedy</t>
  </si>
  <si>
    <t>Noemi Müller</t>
  </si>
  <si>
    <t>Sophia Strebel</t>
  </si>
  <si>
    <t>Pauline Goller</t>
  </si>
  <si>
    <t>Lena Haß</t>
  </si>
  <si>
    <t>Milla Schreieck</t>
  </si>
  <si>
    <t>Ida Vos</t>
  </si>
  <si>
    <t>Annalena Wilhelm</t>
  </si>
  <si>
    <t>Helin Üstüntas</t>
  </si>
  <si>
    <t>TSG Grünstadt</t>
  </si>
  <si>
    <t>Summer Elbortoukaly</t>
  </si>
  <si>
    <t>Maja Graf</t>
  </si>
  <si>
    <t>Noelle Graner</t>
  </si>
  <si>
    <t>Mysteri Hill</t>
  </si>
  <si>
    <t>Stella Neumeister</t>
  </si>
  <si>
    <t>Annika Sommer</t>
  </si>
  <si>
    <t>TV Neuburg</t>
  </si>
  <si>
    <t>Katharina Deinzer</t>
  </si>
  <si>
    <t>Julia Griesbeck</t>
  </si>
  <si>
    <t>Lucy Hellmann</t>
  </si>
  <si>
    <t>Selena Laffin</t>
  </si>
  <si>
    <t>TV Wörth</t>
  </si>
  <si>
    <t>Sophia Fischer</t>
  </si>
  <si>
    <t>Laura-Marie Hoang</t>
  </si>
  <si>
    <t>Sofia Maltsev</t>
  </si>
  <si>
    <t>Jasmin Rück</t>
  </si>
  <si>
    <t>Sophie Hupfer</t>
  </si>
  <si>
    <t>Elizaveta Vostretsov</t>
  </si>
  <si>
    <t>Lotta Wichmann</t>
  </si>
  <si>
    <t>VT Zweibrücken</t>
  </si>
  <si>
    <t>Laura-Michelle Conrad</t>
  </si>
  <si>
    <t>Jill Grunder</t>
  </si>
  <si>
    <t>Amelie Kiehm</t>
  </si>
  <si>
    <t>Anne Meister</t>
  </si>
  <si>
    <t>Emma Meister</t>
  </si>
  <si>
    <t>Jasmin Weber</t>
  </si>
  <si>
    <t>TV Dürkheim</t>
  </si>
  <si>
    <t>Marianne Fries-Ramos</t>
  </si>
  <si>
    <t>Jasmin Rautenberg</t>
  </si>
  <si>
    <t>Cosima Schneider</t>
  </si>
  <si>
    <t>Anouk Wessa</t>
  </si>
  <si>
    <t>TV Schwegenheim</t>
  </si>
  <si>
    <t>Alea Degen</t>
  </si>
  <si>
    <t>Kaya Frech</t>
  </si>
  <si>
    <t>Lilly Hänlein</t>
  </si>
  <si>
    <t>Lina Zimpelmann</t>
  </si>
  <si>
    <t>Isabel Baldwin</t>
  </si>
  <si>
    <t>Leni Eberle</t>
  </si>
  <si>
    <t>Eva Lorenz</t>
  </si>
  <si>
    <t>Sofia Parker</t>
  </si>
  <si>
    <t>Andra Petroianu</t>
  </si>
  <si>
    <t>Nele Volz</t>
  </si>
  <si>
    <t>Marie Ehmer</t>
  </si>
  <si>
    <t>Suri Jäger</t>
  </si>
  <si>
    <t>Janina Shala</t>
  </si>
  <si>
    <t>Hannah Volk</t>
  </si>
  <si>
    <t>Selina Volk</t>
  </si>
  <si>
    <t>Emma Werling</t>
  </si>
  <si>
    <t>Anika Fischer</t>
  </si>
  <si>
    <t>Antonia Hellmann</t>
  </si>
  <si>
    <t>Ronja Vogt</t>
  </si>
  <si>
    <t>Kristin Wolff</t>
  </si>
  <si>
    <t>Finja Klein</t>
  </si>
  <si>
    <t>Mara Kästel</t>
  </si>
  <si>
    <t>Luana Muffang</t>
  </si>
  <si>
    <t>Francesca Pressler</t>
  </si>
  <si>
    <t>Lilli Schwinn</t>
  </si>
  <si>
    <t>Olga Ber</t>
  </si>
  <si>
    <t>Emma Luzia Dörr</t>
  </si>
  <si>
    <t>Lea Pösl</t>
  </si>
  <si>
    <t>Mia Bouquet</t>
  </si>
  <si>
    <t>Maya Christmann</t>
  </si>
  <si>
    <t>Sheyla Oberst</t>
  </si>
  <si>
    <t>Neele Schimmel</t>
  </si>
  <si>
    <t>Coblenzer TG</t>
  </si>
  <si>
    <t>Greta Hirt</t>
  </si>
  <si>
    <t>Janina Höving</t>
  </si>
  <si>
    <t>Anne Klamer</t>
  </si>
  <si>
    <t>Veronika Kolter</t>
  </si>
  <si>
    <t>Lara Alia Kühl</t>
  </si>
  <si>
    <t>Julia Tabea Stein</t>
  </si>
  <si>
    <t>Nina Andric</t>
  </si>
  <si>
    <t xml:space="preserve">TV Bodenheim </t>
  </si>
  <si>
    <t>Mia Peters</t>
  </si>
  <si>
    <t>Mayla Milosevic</t>
  </si>
  <si>
    <t>KTV Nahetal-Niederwörresbach</t>
  </si>
  <si>
    <t>Saskia Knapp</t>
  </si>
  <si>
    <t>Sophia Künzer</t>
  </si>
  <si>
    <t>Lilly Fee Presser</t>
  </si>
  <si>
    <t>Jennifer Rauschenbach</t>
  </si>
  <si>
    <t>Emily Zimmer</t>
  </si>
  <si>
    <t>TV Bad Salzig</t>
  </si>
  <si>
    <t>Luna Mono</t>
  </si>
  <si>
    <t>Malina Scholz</t>
  </si>
  <si>
    <t>Hannah Thurn</t>
  </si>
  <si>
    <t>Sandra Wingender</t>
  </si>
  <si>
    <t>TuS Ober-Ingelheim</t>
  </si>
  <si>
    <t>Nina Gercek</t>
  </si>
  <si>
    <t>Julia Henny</t>
  </si>
  <si>
    <t>Lena Mandrella</t>
  </si>
  <si>
    <t>Cosima Pitzer</t>
  </si>
  <si>
    <t>Maya Sobotta</t>
  </si>
  <si>
    <t>Sara Weitzel</t>
  </si>
  <si>
    <t>TSV Gau-Odernheim</t>
  </si>
  <si>
    <t>Lena Deichmann</t>
  </si>
  <si>
    <t>Julia Förster</t>
  </si>
  <si>
    <t>Sophie Graf</t>
  </si>
  <si>
    <t>Leonie Göttert</t>
  </si>
  <si>
    <t>Carina Hartmann</t>
  </si>
  <si>
    <t>Julia Holzheimer</t>
  </si>
  <si>
    <t>Katharina Scheffel</t>
  </si>
  <si>
    <t>TSVgg Stadecken-Elsheim</t>
  </si>
  <si>
    <t>Laura Degreif</t>
  </si>
  <si>
    <t>Amelie Kühner</t>
  </si>
  <si>
    <t>Taina Müller</t>
  </si>
  <si>
    <t>Lea Reynolds</t>
  </si>
  <si>
    <t>Wilma Böhme</t>
  </si>
  <si>
    <t> Pia-Marie Heyer                      </t>
  </si>
  <si>
    <t>Nicole Schmeckebier</t>
  </si>
  <si>
    <t>TV Miesenheim</t>
  </si>
  <si>
    <t>Alina Beitzel</t>
  </si>
  <si>
    <t>Paula Berssem</t>
  </si>
  <si>
    <t>Vianne Schmitz</t>
  </si>
  <si>
    <t>Anna Waffenschmidt</t>
  </si>
  <si>
    <t>Laura Zimmermann</t>
  </si>
  <si>
    <t>Selia Caspary</t>
  </si>
  <si>
    <t>Vivien Fuchs</t>
  </si>
  <si>
    <t>Jill Kimmling</t>
  </si>
  <si>
    <t>Lea Theis</t>
  </si>
  <si>
    <t>Elisabeth Gromes</t>
  </si>
  <si>
    <t>Jana Hausch</t>
  </si>
  <si>
    <t>Vanessa Kirchgeßner</t>
  </si>
  <si>
    <t>Hannah Milz</t>
  </si>
  <si>
    <t>Sophia Schwaab</t>
  </si>
  <si>
    <t>Gina-Maria Zerwas</t>
  </si>
  <si>
    <t>TV Bodenheim</t>
  </si>
  <si>
    <t>Jg</t>
  </si>
  <si>
    <t>Alesia Formuso</t>
  </si>
  <si>
    <t>Frida Hötzel</t>
  </si>
  <si>
    <t>Sofia Niquet</t>
  </si>
  <si>
    <t>Melina Baum</t>
  </si>
  <si>
    <t>Lena Schuldt</t>
  </si>
  <si>
    <t>Anna Schappel</t>
  </si>
  <si>
    <t>Emily Rossa</t>
  </si>
  <si>
    <t>SC Hahnheim</t>
  </si>
  <si>
    <t>Anna Machenheimer</t>
  </si>
  <si>
    <t>Sophia Proksch</t>
  </si>
  <si>
    <t>Amelie Brill</t>
  </si>
  <si>
    <t>Nele Schniering</t>
  </si>
  <si>
    <t>Lilly Weimar</t>
  </si>
  <si>
    <t>KTV Nahetal-Niederwörresbach 1</t>
  </si>
  <si>
    <t>KTV Nahetal-Niederwörresbach 2</t>
  </si>
  <si>
    <t>Tessa Georg</t>
  </si>
  <si>
    <t>Annie Heil</t>
  </si>
  <si>
    <t>Farah Mittelmann</t>
  </si>
  <si>
    <t>Elina Reinery</t>
  </si>
  <si>
    <t>Giulia Reinhardt</t>
  </si>
  <si>
    <t>Louisa Schäfer</t>
  </si>
  <si>
    <t>Eva Weyand</t>
  </si>
  <si>
    <t>Mona Weyand</t>
  </si>
  <si>
    <t>Turnschule Weinheim</t>
  </si>
  <si>
    <t>Sophie Hellwich</t>
  </si>
  <si>
    <t>Frieda Hofmann</t>
  </si>
  <si>
    <t>Liliana Schadow</t>
  </si>
  <si>
    <t>Hannah Wotschke</t>
  </si>
  <si>
    <t>TSV Schott</t>
  </si>
  <si>
    <t>Tabea Boesmiller</t>
  </si>
  <si>
    <t>Hanna Dietrich</t>
  </si>
  <si>
    <t>Carolin Happel</t>
  </si>
  <si>
    <t>Aneke Köste</t>
  </si>
  <si>
    <t>Romy Merkl</t>
  </si>
  <si>
    <t>Anna Lotte Bruker</t>
  </si>
  <si>
    <t>Julia Collin</t>
  </si>
  <si>
    <t>Alina Koch</t>
  </si>
  <si>
    <t>Sabrina Manthei</t>
  </si>
  <si>
    <t>Leah Pasini</t>
  </si>
  <si>
    <t>Lynn Schneider</t>
  </si>
  <si>
    <t>TV Mölsheim</t>
  </si>
  <si>
    <t xml:space="preserve">Amelie Leiner </t>
  </si>
  <si>
    <t xml:space="preserve">Felia Stark </t>
  </si>
  <si>
    <t xml:space="preserve">Lara-Sophie Werner </t>
  </si>
  <si>
    <t xml:space="preserve">Ningma Stark </t>
  </si>
  <si>
    <t xml:space="preserve">Katharina Bürcky </t>
  </si>
  <si>
    <t>Isabel Albert</t>
  </si>
  <si>
    <t>Antonia Fetz</t>
  </si>
  <si>
    <t>Emilia Kräber</t>
  </si>
  <si>
    <t>Annemarie Oswald</t>
  </si>
  <si>
    <t>Laura Shkinder</t>
  </si>
  <si>
    <t>Kathi Stein</t>
  </si>
  <si>
    <t>TSG Heidesheim</t>
  </si>
  <si>
    <t>Sophie Fröhlich</t>
  </si>
  <si>
    <t>Emily Jansohn</t>
  </si>
  <si>
    <t>Nina Jubileum</t>
  </si>
  <si>
    <t>Elisa Müller</t>
  </si>
  <si>
    <t>Vita Schalon</t>
  </si>
  <si>
    <t>TV Jahn Plaidt</t>
  </si>
  <si>
    <t>Alexandra Bethge</t>
  </si>
  <si>
    <t>Melisa Didic</t>
  </si>
  <si>
    <t>Paula Lehrmann</t>
  </si>
  <si>
    <t>Georgia Lines</t>
  </si>
  <si>
    <t>Greta Sonnleitner</t>
  </si>
  <si>
    <t>Hanna Zschiesche</t>
  </si>
  <si>
    <t>Nika Flato</t>
  </si>
  <si>
    <t>Emylia Michels</t>
  </si>
  <si>
    <t>Genta Qenaj</t>
  </si>
  <si>
    <t>Maria Weismann</t>
  </si>
  <si>
    <t>Tamina Gröger</t>
  </si>
  <si>
    <t>Anna Vollrath</t>
  </si>
  <si>
    <t>Marie Stephan</t>
  </si>
  <si>
    <t>Anne Schmidt</t>
  </si>
  <si>
    <t>Malena Gröger</t>
  </si>
  <si>
    <t>Ella Schoeßler</t>
  </si>
  <si>
    <t>Isabell Nowak</t>
  </si>
  <si>
    <t>Vanessa Zoletzki</t>
  </si>
  <si>
    <t>Anna-Lena Strank</t>
  </si>
  <si>
    <t>Fiona Weisenburger</t>
  </si>
  <si>
    <t>Marie Püschel</t>
  </si>
  <si>
    <t>Franziska Rückeshäuser</t>
  </si>
  <si>
    <t>Alina Baier</t>
  </si>
  <si>
    <t>TV Bad Bergzabern</t>
  </si>
  <si>
    <t>SPR1</t>
  </si>
  <si>
    <t>SPR2</t>
  </si>
  <si>
    <t>SG</t>
  </si>
  <si>
    <t>Line Gretzler</t>
  </si>
  <si>
    <t>Soraya Dreyer</t>
  </si>
  <si>
    <t>Gina Laudes</t>
  </si>
  <si>
    <t>Leonie Theis</t>
  </si>
  <si>
    <t>Julia Spötzl</t>
  </si>
  <si>
    <t>Corinne Törper</t>
  </si>
  <si>
    <t>Johanna Meigen</t>
  </si>
  <si>
    <t>Charlotte Köhler</t>
  </si>
  <si>
    <t>Nele Franzmann</t>
  </si>
  <si>
    <t>Klara Wenzel</t>
  </si>
  <si>
    <t>Larissa Sauerbier</t>
  </si>
  <si>
    <t>Laura Slomkowski</t>
  </si>
  <si>
    <t>Lotta Dörr</t>
  </si>
  <si>
    <t>Lena Jehn</t>
  </si>
  <si>
    <t>Paulina Schroeder</t>
  </si>
  <si>
    <t/>
  </si>
  <si>
    <t>KTV Nahetal-Niewö.</t>
  </si>
  <si>
    <t>TSVgg Stad.-Elsheim</t>
  </si>
  <si>
    <t>KTV Nahetal-Niewö 2</t>
  </si>
  <si>
    <t>KTV Nahetal-Niewö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</si>
</sst>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d/\ mmmm\ yyyy"/>
    <numFmt numFmtId="166" formatCode="_-* #,##0.00\ [$€]_-;\-* #,##0.00\ [$€]_-;_-* &quot;-&quot;??\ [$€]_-;_-@_-"/>
    <numFmt numFmtId="167" formatCode="00"/>
    <numFmt numFmtId="168" formatCode="0.000"/>
  </numFmts>
  <fonts count="48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u/>
      <sz val="7.5"/>
      <color indexed="12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Tahoma"/>
      <family val="2"/>
    </font>
    <font>
      <sz val="8"/>
      <name val="Tahoma"/>
      <family val="2"/>
    </font>
    <font>
      <b/>
      <sz val="12"/>
      <name val="Arial"/>
      <family val="2"/>
    </font>
    <font>
      <i/>
      <sz val="8"/>
      <name val="Tahoma"/>
      <family val="2"/>
    </font>
    <font>
      <b/>
      <sz val="8"/>
      <name val="Tahoma"/>
      <family val="2"/>
    </font>
    <font>
      <b/>
      <i/>
      <sz val="10"/>
      <name val="Tahoma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6"/>
      <name val="Tahoma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1"/>
      <name val="Tahoma"/>
      <family val="2"/>
    </font>
    <font>
      <sz val="10"/>
      <color indexed="10"/>
      <name val="Arial"/>
      <family val="2"/>
    </font>
    <font>
      <i/>
      <sz val="8"/>
      <name val="Calibri"/>
      <family val="2"/>
      <scheme val="minor"/>
    </font>
    <font>
      <b/>
      <sz val="16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60">
    <xf numFmtId="0" fontId="0" fillId="0" borderId="0" xfId="0"/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1" fontId="6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2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6" fillId="0" borderId="0" xfId="0" applyNumberFormat="1" applyFont="1" applyFill="1" applyProtection="1">
      <protection locked="0"/>
    </xf>
    <xf numFmtId="2" fontId="2" fillId="0" borderId="0" xfId="0" applyNumberFormat="1" applyFont="1" applyFill="1" applyProtection="1">
      <protection locked="0"/>
    </xf>
    <xf numFmtId="2" fontId="5" fillId="0" borderId="0" xfId="0" applyNumberFormat="1" applyFont="1" applyFill="1" applyProtection="1">
      <protection locked="0"/>
    </xf>
    <xf numFmtId="1" fontId="5" fillId="0" borderId="2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167" fontId="2" fillId="2" borderId="1" xfId="0" applyNumberFormat="1" applyFont="1" applyFill="1" applyBorder="1" applyAlignment="1" applyProtection="1">
      <alignment horizontal="left"/>
      <protection locked="0"/>
    </xf>
    <xf numFmtId="167" fontId="7" fillId="0" borderId="0" xfId="0" applyNumberFormat="1" applyFont="1" applyFill="1" applyAlignment="1" applyProtection="1">
      <alignment horizontal="center"/>
      <protection locked="0"/>
    </xf>
    <xf numFmtId="167" fontId="13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6" fillId="0" borderId="0" xfId="0" applyFont="1" applyFill="1" applyProtection="1"/>
    <xf numFmtId="1" fontId="4" fillId="3" borderId="3" xfId="0" applyNumberFormat="1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2" fontId="6" fillId="5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2" fontId="21" fillId="0" borderId="0" xfId="2" applyNumberFormat="1" applyFont="1" applyFill="1" applyAlignment="1" applyProtection="1">
      <alignment horizontal="center"/>
      <protection locked="0"/>
    </xf>
    <xf numFmtId="165" fontId="14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2" applyFont="1" applyFill="1" applyAlignment="1" applyProtection="1">
      <alignment horizontal="center"/>
      <protection locked="0"/>
    </xf>
    <xf numFmtId="2" fontId="22" fillId="0" borderId="0" xfId="2" applyNumberFormat="1" applyFont="1" applyFill="1" applyAlignment="1" applyProtection="1">
      <alignment horizontal="center"/>
      <protection locked="0"/>
    </xf>
    <xf numFmtId="2" fontId="11" fillId="0" borderId="0" xfId="0" applyNumberFormat="1" applyFont="1" applyFill="1" applyAlignment="1" applyProtection="1">
      <alignment horizontal="center"/>
      <protection locked="0"/>
    </xf>
    <xf numFmtId="167" fontId="13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2" fontId="5" fillId="4" borderId="2" xfId="0" applyNumberFormat="1" applyFont="1" applyFill="1" applyBorder="1" applyAlignment="1" applyProtection="1">
      <alignment horizontal="center"/>
      <protection locked="0"/>
    </xf>
    <xf numFmtId="1" fontId="5" fillId="4" borderId="2" xfId="0" applyNumberFormat="1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horizontal="left"/>
      <protection locked="0"/>
    </xf>
    <xf numFmtId="2" fontId="5" fillId="6" borderId="3" xfId="0" applyNumberFormat="1" applyFont="1" applyFill="1" applyBorder="1" applyAlignment="1" applyProtection="1">
      <alignment horizontal="center"/>
    </xf>
    <xf numFmtId="2" fontId="5" fillId="6" borderId="3" xfId="0" applyNumberFormat="1" applyFont="1" applyFill="1" applyBorder="1" applyAlignment="1" applyProtection="1">
      <alignment horizontal="right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1" fontId="5" fillId="4" borderId="2" xfId="0" applyNumberFormat="1" applyFont="1" applyFill="1" applyBorder="1" applyAlignment="1" applyProtection="1">
      <alignment horizontal="center"/>
    </xf>
    <xf numFmtId="2" fontId="4" fillId="6" borderId="3" xfId="0" applyNumberFormat="1" applyFont="1" applyFill="1" applyBorder="1" applyAlignment="1" applyProtection="1">
      <alignment horizontal="center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167" fontId="7" fillId="0" borderId="0" xfId="0" applyNumberFormat="1" applyFont="1" applyFill="1" applyBorder="1" applyAlignment="1" applyProtection="1">
      <alignment horizontal="center"/>
      <protection locked="0"/>
    </xf>
    <xf numFmtId="167" fontId="4" fillId="6" borderId="5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16" fillId="0" borderId="0" xfId="0" applyFont="1" applyBorder="1"/>
    <xf numFmtId="164" fontId="20" fillId="2" borderId="1" xfId="0" applyNumberFormat="1" applyFont="1" applyFill="1" applyBorder="1" applyAlignment="1" applyProtection="1">
      <alignment horizontal="left"/>
      <protection locked="0"/>
    </xf>
    <xf numFmtId="164" fontId="11" fillId="0" borderId="0" xfId="0" applyNumberFormat="1" applyFont="1" applyFill="1" applyAlignment="1" applyProtection="1">
      <alignment horizontal="center"/>
      <protection locked="0"/>
    </xf>
    <xf numFmtId="164" fontId="11" fillId="4" borderId="2" xfId="0" applyNumberFormat="1" applyFont="1" applyFill="1" applyBorder="1" applyAlignment="1" applyProtection="1">
      <alignment horizontal="center"/>
      <protection locked="0"/>
    </xf>
    <xf numFmtId="164" fontId="11" fillId="0" borderId="2" xfId="0" applyNumberFormat="1" applyFont="1" applyFill="1" applyBorder="1" applyAlignment="1" applyProtection="1">
      <alignment horizontal="center"/>
      <protection locked="0"/>
    </xf>
    <xf numFmtId="164" fontId="6" fillId="6" borderId="3" xfId="0" applyNumberFormat="1" applyFont="1" applyFill="1" applyBorder="1" applyAlignment="1" applyProtection="1">
      <alignment horizontal="right"/>
    </xf>
    <xf numFmtId="164" fontId="11" fillId="0" borderId="0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2" fontId="11" fillId="0" borderId="2" xfId="0" applyNumberFormat="1" applyFont="1" applyFill="1" applyBorder="1" applyAlignment="1" applyProtection="1">
      <alignment horizontal="center"/>
      <protection locked="0"/>
    </xf>
    <xf numFmtId="2" fontId="11" fillId="0" borderId="0" xfId="0" applyNumberFormat="1" applyFont="1" applyFill="1" applyBorder="1" applyAlignment="1" applyProtection="1">
      <alignment horizontal="center"/>
      <protection locked="0"/>
    </xf>
    <xf numFmtId="164" fontId="13" fillId="4" borderId="2" xfId="0" applyNumberFormat="1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5" fillId="4" borderId="2" xfId="0" applyNumberFormat="1" applyFont="1" applyFill="1" applyBorder="1" applyAlignment="1" applyProtection="1">
      <alignment horizontal="center"/>
    </xf>
    <xf numFmtId="2" fontId="6" fillId="0" borderId="2" xfId="0" applyNumberFormat="1" applyFont="1" applyFill="1" applyBorder="1" applyAlignment="1" applyProtection="1">
      <alignment horizontal="center"/>
    </xf>
    <xf numFmtId="1" fontId="11" fillId="7" borderId="2" xfId="0" applyNumberFormat="1" applyFont="1" applyFill="1" applyBorder="1" applyAlignment="1" applyProtection="1">
      <alignment horizontal="left"/>
      <protection locked="0"/>
    </xf>
    <xf numFmtId="1" fontId="11" fillId="7" borderId="2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Border="1" applyAlignment="1" applyProtection="1">
      <alignment horizontal="left"/>
      <protection locked="0"/>
    </xf>
    <xf numFmtId="1" fontId="17" fillId="2" borderId="1" xfId="0" applyNumberFormat="1" applyFont="1" applyFill="1" applyBorder="1" applyAlignment="1" applyProtection="1">
      <alignment horizontal="left"/>
      <protection locked="0"/>
    </xf>
    <xf numFmtId="1" fontId="14" fillId="0" borderId="0" xfId="0" applyNumberFormat="1" applyFont="1" applyFill="1" applyBorder="1" applyAlignment="1" applyProtection="1">
      <alignment horizontal="left"/>
      <protection locked="0"/>
    </xf>
    <xf numFmtId="1" fontId="11" fillId="0" borderId="0" xfId="0" applyNumberFormat="1" applyFont="1" applyFill="1" applyAlignment="1" applyProtection="1">
      <alignment horizontal="left"/>
      <protection locked="0"/>
    </xf>
    <xf numFmtId="1" fontId="11" fillId="7" borderId="3" xfId="0" applyNumberFormat="1" applyFont="1" applyFill="1" applyBorder="1" applyAlignment="1" applyProtection="1">
      <alignment horizontal="left"/>
    </xf>
    <xf numFmtId="1" fontId="11" fillId="4" borderId="2" xfId="0" applyNumberFormat="1" applyFont="1" applyFill="1" applyBorder="1" applyAlignment="1" applyProtection="1">
      <alignment horizontal="left"/>
      <protection locked="0"/>
    </xf>
    <xf numFmtId="0" fontId="2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167" fontId="13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2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9" fillId="0" borderId="0" xfId="0" applyFont="1" applyBorder="1" applyAlignment="1">
      <alignment wrapText="1"/>
    </xf>
    <xf numFmtId="0" fontId="0" fillId="0" borderId="0" xfId="0" applyBorder="1"/>
    <xf numFmtId="0" fontId="16" fillId="0" borderId="0" xfId="0" applyFont="1" applyBorder="1" applyAlignment="1">
      <alignment wrapText="1"/>
    </xf>
    <xf numFmtId="0" fontId="16" fillId="0" borderId="0" xfId="0" applyFont="1"/>
    <xf numFmtId="0" fontId="16" fillId="7" borderId="0" xfId="0" applyFont="1" applyFill="1" applyBorder="1" applyAlignment="1">
      <alignment wrapText="1"/>
    </xf>
    <xf numFmtId="0" fontId="9" fillId="7" borderId="0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Border="1"/>
    <xf numFmtId="0" fontId="19" fillId="0" borderId="0" xfId="0" applyFont="1"/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7" borderId="0" xfId="0" applyFont="1" applyFill="1" applyBorder="1"/>
    <xf numFmtId="0" fontId="0" fillId="7" borderId="0" xfId="0" applyFill="1" applyBorder="1"/>
    <xf numFmtId="0" fontId="24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</xf>
    <xf numFmtId="164" fontId="31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  <protection locked="0"/>
    </xf>
    <xf numFmtId="164" fontId="28" fillId="0" borderId="0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Protection="1"/>
    <xf numFmtId="0" fontId="34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 applyProtection="1">
      <protection locked="0"/>
    </xf>
    <xf numFmtId="0" fontId="30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protection locked="0"/>
    </xf>
    <xf numFmtId="164" fontId="36" fillId="0" borderId="0" xfId="0" applyNumberFormat="1" applyFont="1" applyFill="1" applyBorder="1" applyAlignment="1" applyProtection="1">
      <alignment horizontal="left"/>
      <protection locked="0"/>
    </xf>
    <xf numFmtId="164" fontId="33" fillId="0" borderId="0" xfId="0" applyNumberFormat="1" applyFont="1" applyFill="1" applyProtection="1">
      <protection locked="0"/>
    </xf>
    <xf numFmtId="0" fontId="32" fillId="0" borderId="0" xfId="0" applyFont="1" applyFill="1" applyProtection="1"/>
    <xf numFmtId="0" fontId="33" fillId="0" borderId="0" xfId="0" applyFont="1" applyFill="1" applyAlignment="1" applyProtection="1">
      <alignment horizontal="center"/>
      <protection locked="0"/>
    </xf>
    <xf numFmtId="167" fontId="30" fillId="12" borderId="1" xfId="0" applyNumberFormat="1" applyFont="1" applyFill="1" applyBorder="1" applyAlignment="1" applyProtection="1">
      <alignment horizontal="center" vertical="center"/>
      <protection locked="0"/>
    </xf>
    <xf numFmtId="0" fontId="38" fillId="12" borderId="7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Alignment="1" applyProtection="1">
      <alignment horizontal="right" vertical="center"/>
    </xf>
    <xf numFmtId="0" fontId="38" fillId="0" borderId="0" xfId="0" applyFont="1" applyFill="1" applyAlignment="1" applyProtection="1">
      <alignment vertical="center"/>
    </xf>
    <xf numFmtId="167" fontId="27" fillId="0" borderId="2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Alignment="1" applyProtection="1">
      <alignment horizontal="center"/>
    </xf>
    <xf numFmtId="0" fontId="38" fillId="0" borderId="0" xfId="0" applyFont="1" applyFill="1" applyAlignment="1" applyProtection="1">
      <alignment horizontal="center" vertical="center"/>
    </xf>
    <xf numFmtId="2" fontId="38" fillId="0" borderId="0" xfId="0" applyNumberFormat="1" applyFont="1" applyFill="1" applyAlignment="1" applyProtection="1">
      <alignment horizontal="center" vertical="center"/>
    </xf>
    <xf numFmtId="0" fontId="38" fillId="0" borderId="0" xfId="0" applyFont="1" applyFill="1" applyAlignment="1" applyProtection="1">
      <alignment horizontal="center"/>
    </xf>
    <xf numFmtId="2" fontId="38" fillId="0" borderId="0" xfId="0" applyNumberFormat="1" applyFont="1" applyFill="1" applyAlignment="1" applyProtection="1">
      <alignment horizontal="center"/>
    </xf>
    <xf numFmtId="167" fontId="27" fillId="0" borderId="0" xfId="0" applyNumberFormat="1" applyFont="1" applyFill="1" applyAlignment="1" applyProtection="1">
      <alignment horizontal="center"/>
      <protection locked="0"/>
    </xf>
    <xf numFmtId="164" fontId="39" fillId="0" borderId="0" xfId="0" applyNumberFormat="1" applyFont="1" applyFill="1" applyAlignment="1" applyProtection="1">
      <alignment horizontal="center"/>
      <protection locked="0"/>
    </xf>
    <xf numFmtId="2" fontId="33" fillId="0" borderId="0" xfId="0" applyNumberFormat="1" applyFont="1" applyFill="1" applyAlignment="1" applyProtection="1">
      <alignment horizontal="center"/>
      <protection locked="0"/>
    </xf>
    <xf numFmtId="0" fontId="33" fillId="12" borderId="1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protection locked="0"/>
    </xf>
    <xf numFmtId="0" fontId="31" fillId="0" borderId="0" xfId="0" applyFont="1" applyFill="1" applyBorder="1" applyAlignment="1" applyProtection="1"/>
    <xf numFmtId="164" fontId="40" fillId="0" borderId="0" xfId="0" applyNumberFormat="1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</xf>
    <xf numFmtId="0" fontId="36" fillId="0" borderId="0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center"/>
    </xf>
    <xf numFmtId="0" fontId="41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/>
    </xf>
    <xf numFmtId="0" fontId="33" fillId="0" borderId="0" xfId="0" applyFont="1" applyFill="1" applyProtection="1">
      <protection locked="0"/>
    </xf>
    <xf numFmtId="0" fontId="36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center"/>
    </xf>
    <xf numFmtId="0" fontId="31" fillId="12" borderId="1" xfId="0" applyFont="1" applyFill="1" applyBorder="1" applyAlignment="1" applyProtection="1">
      <alignment horizontal="left" vertical="center"/>
    </xf>
    <xf numFmtId="0" fontId="34" fillId="12" borderId="1" xfId="0" applyFont="1" applyFill="1" applyBorder="1" applyAlignment="1" applyProtection="1">
      <alignment horizontal="center" vertical="center"/>
    </xf>
    <xf numFmtId="0" fontId="42" fillId="12" borderId="7" xfId="2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vertical="center"/>
      <protection locked="0"/>
    </xf>
    <xf numFmtId="0" fontId="38" fillId="0" borderId="0" xfId="0" applyFont="1" applyFill="1" applyProtection="1">
      <protection locked="0"/>
    </xf>
    <xf numFmtId="167" fontId="27" fillId="0" borderId="12" xfId="0" applyNumberFormat="1" applyFont="1" applyFill="1" applyBorder="1" applyAlignment="1" applyProtection="1">
      <alignment horizontal="center"/>
      <protection locked="0"/>
    </xf>
    <xf numFmtId="0" fontId="33" fillId="0" borderId="9" xfId="0" applyFont="1" applyFill="1" applyBorder="1" applyAlignment="1" applyProtection="1">
      <alignment horizontal="left"/>
      <protection locked="0"/>
    </xf>
    <xf numFmtId="0" fontId="33" fillId="0" borderId="2" xfId="0" applyFont="1" applyFill="1" applyBorder="1" applyAlignment="1" applyProtection="1">
      <alignment horizontal="left"/>
      <protection locked="0"/>
    </xf>
    <xf numFmtId="0" fontId="33" fillId="0" borderId="14" xfId="0" applyFont="1" applyFill="1" applyBorder="1" applyAlignment="1" applyProtection="1">
      <alignment horizontal="left" vertical="center"/>
      <protection locked="0"/>
    </xf>
    <xf numFmtId="167" fontId="27" fillId="0" borderId="12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Alignment="1" applyProtection="1">
      <alignment horizontal="left"/>
      <protection locked="0"/>
    </xf>
    <xf numFmtId="2" fontId="31" fillId="0" borderId="0" xfId="0" applyNumberFormat="1" applyFont="1" applyFill="1" applyAlignment="1" applyProtection="1">
      <alignment horizontal="center"/>
    </xf>
    <xf numFmtId="2" fontId="34" fillId="0" borderId="0" xfId="0" applyNumberFormat="1" applyFont="1" applyFill="1" applyAlignment="1" applyProtection="1">
      <alignment horizontal="center"/>
    </xf>
    <xf numFmtId="2" fontId="33" fillId="0" borderId="0" xfId="0" applyNumberFormat="1" applyFont="1" applyFill="1" applyAlignment="1" applyProtection="1">
      <alignment horizontal="center"/>
    </xf>
    <xf numFmtId="0" fontId="33" fillId="0" borderId="14" xfId="0" applyFont="1" applyFill="1" applyBorder="1" applyAlignment="1" applyProtection="1">
      <alignment horizontal="left"/>
      <protection locked="0"/>
    </xf>
    <xf numFmtId="167" fontId="27" fillId="0" borderId="2" xfId="0" applyNumberFormat="1" applyFont="1" applyFill="1" applyBorder="1" applyAlignment="1" applyProtection="1">
      <alignment horizontal="center" vertical="center"/>
      <protection locked="0"/>
    </xf>
    <xf numFmtId="0" fontId="33" fillId="0" borderId="2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protection locked="0"/>
    </xf>
    <xf numFmtId="0" fontId="38" fillId="12" borderId="1" xfId="0" applyFont="1" applyFill="1" applyBorder="1" applyAlignment="1" applyProtection="1">
      <alignment horizontal="left" vertical="center"/>
    </xf>
    <xf numFmtId="2" fontId="39" fillId="0" borderId="0" xfId="0" applyNumberFormat="1" applyFont="1" applyFill="1" applyAlignment="1" applyProtection="1">
      <alignment horizontal="center"/>
      <protection locked="0"/>
    </xf>
    <xf numFmtId="0" fontId="33" fillId="0" borderId="0" xfId="0" applyFont="1" applyFill="1" applyBorder="1" applyProtection="1">
      <protection locked="0"/>
    </xf>
    <xf numFmtId="0" fontId="35" fillId="0" borderId="0" xfId="0" applyFont="1" applyFill="1" applyProtection="1"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left" vertical="center"/>
    </xf>
    <xf numFmtId="164" fontId="38" fillId="0" borderId="0" xfId="0" applyNumberFormat="1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</xf>
    <xf numFmtId="164" fontId="38" fillId="0" borderId="0" xfId="0" applyNumberFormat="1" applyFont="1" applyFill="1" applyBorder="1" applyAlignment="1" applyProtection="1">
      <protection locked="0"/>
    </xf>
    <xf numFmtId="0" fontId="38" fillId="0" borderId="0" xfId="0" applyFont="1" applyFill="1" applyProtection="1"/>
    <xf numFmtId="164" fontId="33" fillId="12" borderId="1" xfId="0" applyNumberFormat="1" applyFont="1" applyFill="1" applyBorder="1" applyAlignment="1" applyProtection="1">
      <alignment horizontal="left" vertical="center"/>
      <protection locked="0"/>
    </xf>
    <xf numFmtId="164" fontId="33" fillId="0" borderId="0" xfId="0" applyNumberFormat="1" applyFont="1" applyFill="1" applyAlignment="1" applyProtection="1">
      <alignment horizontal="center" vertical="center"/>
    </xf>
    <xf numFmtId="164" fontId="33" fillId="0" borderId="0" xfId="0" applyNumberFormat="1" applyFont="1" applyFill="1" applyBorder="1" applyAlignment="1" applyProtection="1">
      <alignment horizontal="left"/>
      <protection locked="0"/>
    </xf>
    <xf numFmtId="164" fontId="33" fillId="0" borderId="0" xfId="0" applyNumberFormat="1" applyFont="1" applyFill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left"/>
    </xf>
    <xf numFmtId="167" fontId="33" fillId="0" borderId="0" xfId="0" quotePrefix="1" applyNumberFormat="1" applyFont="1" applyFill="1" applyAlignment="1" applyProtection="1">
      <alignment horizontal="center" vertical="center"/>
    </xf>
    <xf numFmtId="0" fontId="43" fillId="12" borderId="6" xfId="0" applyFont="1" applyFill="1" applyBorder="1" applyAlignment="1" applyProtection="1">
      <alignment horizontal="left" vertical="center"/>
      <protection locked="0"/>
    </xf>
    <xf numFmtId="0" fontId="43" fillId="12" borderId="13" xfId="0" applyFont="1" applyFill="1" applyBorder="1" applyAlignment="1" applyProtection="1">
      <alignment horizontal="left" vertical="center"/>
      <protection locked="0"/>
    </xf>
    <xf numFmtId="164" fontId="33" fillId="0" borderId="2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Alignment="1" applyProtection="1">
      <alignment horizontal="center" vertical="center"/>
    </xf>
    <xf numFmtId="0" fontId="33" fillId="0" borderId="0" xfId="0" applyFont="1" applyFill="1" applyAlignment="1" applyProtection="1">
      <alignment vertical="center"/>
    </xf>
    <xf numFmtId="168" fontId="33" fillId="0" borderId="0" xfId="0" applyNumberFormat="1" applyFont="1" applyFill="1" applyAlignment="1" applyProtection="1">
      <alignment vertical="center"/>
    </xf>
    <xf numFmtId="164" fontId="27" fillId="12" borderId="1" xfId="0" applyNumberFormat="1" applyFont="1" applyFill="1" applyBorder="1" applyAlignment="1" applyProtection="1">
      <alignment horizontal="left" vertical="center"/>
      <protection locked="0"/>
    </xf>
    <xf numFmtId="164" fontId="27" fillId="0" borderId="2" xfId="0" applyNumberFormat="1" applyFont="1" applyFill="1" applyBorder="1" applyAlignment="1" applyProtection="1">
      <alignment horizontal="center"/>
      <protection locked="0"/>
    </xf>
    <xf numFmtId="164" fontId="27" fillId="0" borderId="0" xfId="0" applyNumberFormat="1" applyFont="1" applyFill="1" applyAlignment="1" applyProtection="1">
      <alignment horizontal="center"/>
      <protection locked="0"/>
    </xf>
    <xf numFmtId="0" fontId="44" fillId="0" borderId="0" xfId="0" applyFont="1" applyFill="1" applyBorder="1" applyAlignment="1" applyProtection="1">
      <alignment horizontal="left" vertical="center"/>
    </xf>
    <xf numFmtId="0" fontId="45" fillId="0" borderId="0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Border="1" applyAlignment="1" applyProtection="1"/>
    <xf numFmtId="164" fontId="40" fillId="0" borderId="0" xfId="0" applyNumberFormat="1" applyFont="1" applyFill="1" applyBorder="1" applyAlignment="1" applyProtection="1">
      <alignment horizontal="left" vertical="center"/>
      <protection locked="0"/>
    </xf>
    <xf numFmtId="168" fontId="44" fillId="0" borderId="0" xfId="0" applyNumberFormat="1" applyFont="1" applyFill="1" applyBorder="1" applyAlignment="1" applyProtection="1">
      <alignment horizontal="left" vertical="center"/>
      <protection locked="0"/>
    </xf>
    <xf numFmtId="164" fontId="40" fillId="0" borderId="0" xfId="0" applyNumberFormat="1" applyFont="1" applyFill="1" applyBorder="1" applyAlignment="1" applyProtection="1">
      <protection locked="0"/>
    </xf>
    <xf numFmtId="168" fontId="41" fillId="0" borderId="0" xfId="0" applyNumberFormat="1" applyFont="1" applyFill="1" applyBorder="1" applyAlignment="1" applyProtection="1">
      <protection locked="0"/>
    </xf>
    <xf numFmtId="2" fontId="36" fillId="0" borderId="0" xfId="0" applyNumberFormat="1" applyFont="1" applyFill="1" applyAlignment="1" applyProtection="1">
      <alignment horizontal="center"/>
      <protection locked="0"/>
    </xf>
    <xf numFmtId="164" fontId="44" fillId="0" borderId="0" xfId="0" applyNumberFormat="1" applyFont="1" applyFill="1" applyBorder="1" applyAlignment="1" applyProtection="1">
      <alignment horizontal="left" vertical="center"/>
      <protection locked="0"/>
    </xf>
    <xf numFmtId="0" fontId="44" fillId="0" borderId="0" xfId="0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Protection="1">
      <protection locked="0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/>
    <xf numFmtId="164" fontId="27" fillId="12" borderId="1" xfId="0" applyNumberFormat="1" applyFont="1" applyFill="1" applyBorder="1" applyAlignment="1" applyProtection="1">
      <alignment horizontal="left" vertical="center"/>
    </xf>
    <xf numFmtId="164" fontId="27" fillId="0" borderId="2" xfId="0" applyNumberFormat="1" applyFont="1" applyFill="1" applyBorder="1" applyAlignment="1" applyProtection="1">
      <alignment horizontal="center" vertical="center"/>
      <protection locked="0"/>
    </xf>
    <xf numFmtId="164" fontId="27" fillId="0" borderId="0" xfId="0" applyNumberFormat="1" applyFont="1" applyFill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/>
      <protection locked="0"/>
    </xf>
    <xf numFmtId="167" fontId="31" fillId="12" borderId="1" xfId="0" applyNumberFormat="1" applyFont="1" applyFill="1" applyBorder="1" applyAlignment="1" applyProtection="1">
      <alignment horizontal="center" vertical="center"/>
      <protection locked="0"/>
    </xf>
    <xf numFmtId="167" fontId="46" fillId="0" borderId="2" xfId="0" applyNumberFormat="1" applyFont="1" applyFill="1" applyBorder="1" applyAlignment="1" applyProtection="1">
      <alignment horizontal="center" vertical="center"/>
      <protection locked="0"/>
    </xf>
    <xf numFmtId="167" fontId="46" fillId="0" borderId="0" xfId="0" applyNumberFormat="1" applyFont="1" applyFill="1" applyAlignment="1" applyProtection="1">
      <alignment horizontal="center"/>
      <protection locked="0"/>
    </xf>
    <xf numFmtId="167" fontId="37" fillId="0" borderId="12" xfId="0" applyNumberFormat="1" applyFont="1" applyFill="1" applyBorder="1" applyAlignment="1" applyProtection="1">
      <alignment horizontal="center"/>
      <protection locked="0"/>
    </xf>
    <xf numFmtId="167" fontId="37" fillId="0" borderId="2" xfId="0" applyNumberFormat="1" applyFont="1" applyFill="1" applyBorder="1" applyAlignment="1" applyProtection="1">
      <alignment horizontal="center"/>
      <protection locked="0"/>
    </xf>
    <xf numFmtId="167" fontId="37" fillId="0" borderId="0" xfId="0" applyNumberFormat="1" applyFont="1" applyFill="1" applyAlignment="1" applyProtection="1">
      <alignment horizontal="center"/>
      <protection locked="0"/>
    </xf>
    <xf numFmtId="0" fontId="33" fillId="0" borderId="11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horizontal="left" vertical="center"/>
    </xf>
    <xf numFmtId="0" fontId="46" fillId="0" borderId="0" xfId="0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left" vertical="center"/>
    </xf>
    <xf numFmtId="0" fontId="37" fillId="10" borderId="2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164" fontId="33" fillId="0" borderId="0" xfId="0" applyNumberFormat="1" applyFont="1" applyFill="1" applyBorder="1" applyAlignment="1" applyProtection="1">
      <alignment horizontal="left" vertical="center"/>
      <protection locked="0"/>
    </xf>
    <xf numFmtId="164" fontId="38" fillId="12" borderId="1" xfId="0" applyNumberFormat="1" applyFont="1" applyFill="1" applyBorder="1" applyAlignment="1" applyProtection="1">
      <alignment horizontal="left" vertical="center"/>
      <protection locked="0"/>
    </xf>
    <xf numFmtId="164" fontId="38" fillId="0" borderId="2" xfId="0" applyNumberFormat="1" applyFont="1" applyFill="1" applyBorder="1" applyAlignment="1" applyProtection="1">
      <alignment horizontal="center" vertical="center"/>
      <protection locked="0"/>
    </xf>
    <xf numFmtId="164" fontId="38" fillId="0" borderId="0" xfId="0" applyNumberFormat="1" applyFont="1" applyFill="1" applyAlignment="1" applyProtection="1">
      <alignment horizontal="center"/>
      <protection locked="0"/>
    </xf>
    <xf numFmtId="168" fontId="38" fillId="0" borderId="0" xfId="0" applyNumberFormat="1" applyFont="1" applyFill="1" applyBorder="1" applyAlignment="1" applyProtection="1">
      <alignment horizontal="left" vertical="center"/>
    </xf>
    <xf numFmtId="168" fontId="38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left" vertical="center"/>
      <protection locked="0"/>
    </xf>
    <xf numFmtId="164" fontId="46" fillId="0" borderId="0" xfId="0" applyNumberFormat="1" applyFont="1" applyFill="1" applyBorder="1" applyAlignment="1" applyProtection="1">
      <alignment horizontal="left" vertical="center"/>
      <protection locked="0"/>
    </xf>
    <xf numFmtId="164" fontId="37" fillId="0" borderId="2" xfId="0" applyNumberFormat="1" applyFont="1" applyFill="1" applyBorder="1" applyAlignment="1" applyProtection="1">
      <alignment horizontal="center" vertical="center"/>
      <protection locked="0"/>
    </xf>
    <xf numFmtId="164" fontId="46" fillId="0" borderId="2" xfId="0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2" fontId="46" fillId="0" borderId="2" xfId="0" applyNumberFormat="1" applyFont="1" applyFill="1" applyBorder="1" applyAlignment="1" applyProtection="1">
      <alignment horizontal="center" vertical="center"/>
    </xf>
    <xf numFmtId="2" fontId="33" fillId="0" borderId="2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protection locked="0"/>
    </xf>
    <xf numFmtId="0" fontId="38" fillId="0" borderId="0" xfId="0" applyFont="1" applyFill="1" applyBorder="1" applyAlignment="1" applyProtection="1"/>
    <xf numFmtId="0" fontId="38" fillId="0" borderId="0" xfId="0" applyFont="1" applyFill="1" applyAlignment="1" applyProtection="1">
      <alignment horizontal="left"/>
      <protection locked="0"/>
    </xf>
    <xf numFmtId="2" fontId="38" fillId="12" borderId="1" xfId="0" applyNumberFormat="1" applyFont="1" applyFill="1" applyBorder="1" applyAlignment="1" applyProtection="1">
      <alignment horizontal="left" vertical="center"/>
    </xf>
    <xf numFmtId="2" fontId="38" fillId="0" borderId="2" xfId="0" applyNumberFormat="1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164" fontId="35" fillId="0" borderId="0" xfId="0" applyNumberFormat="1" applyFont="1" applyFill="1" applyBorder="1" applyAlignment="1" applyProtection="1">
      <alignment horizontal="left"/>
      <protection locked="0"/>
    </xf>
    <xf numFmtId="164" fontId="38" fillId="0" borderId="0" xfId="0" applyNumberFormat="1" applyFont="1" applyFill="1" applyProtection="1">
      <protection locked="0"/>
    </xf>
    <xf numFmtId="0" fontId="31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/>
    <xf numFmtId="164" fontId="35" fillId="0" borderId="0" xfId="0" applyNumberFormat="1" applyFont="1" applyFill="1" applyBorder="1" applyAlignment="1" applyProtection="1">
      <alignment horizontal="left"/>
    </xf>
    <xf numFmtId="164" fontId="38" fillId="0" borderId="0" xfId="0" applyNumberFormat="1" applyFont="1" applyFill="1" applyProtection="1"/>
    <xf numFmtId="164" fontId="30" fillId="12" borderId="1" xfId="0" applyNumberFormat="1" applyFont="1" applyFill="1" applyBorder="1" applyAlignment="1" applyProtection="1">
      <alignment horizontal="left" vertical="center"/>
      <protection locked="0"/>
    </xf>
    <xf numFmtId="2" fontId="30" fillId="12" borderId="1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164" fontId="30" fillId="0" borderId="2" xfId="0" applyNumberFormat="1" applyFont="1" applyFill="1" applyBorder="1" applyAlignment="1" applyProtection="1">
      <alignment horizontal="center"/>
      <protection locked="0"/>
    </xf>
    <xf numFmtId="2" fontId="31" fillId="0" borderId="2" xfId="0" applyNumberFormat="1" applyFont="1" applyFill="1" applyBorder="1" applyAlignment="1" applyProtection="1">
      <alignment horizontal="center"/>
    </xf>
    <xf numFmtId="0" fontId="38" fillId="0" borderId="0" xfId="0" applyFont="1" applyFill="1" applyAlignment="1" applyProtection="1">
      <alignment horizontal="center"/>
      <protection locked="0"/>
    </xf>
    <xf numFmtId="164" fontId="30" fillId="0" borderId="0" xfId="0" applyNumberFormat="1" applyFont="1" applyFill="1" applyAlignment="1" applyProtection="1">
      <alignment horizontal="center"/>
      <protection locked="0"/>
    </xf>
    <xf numFmtId="0" fontId="35" fillId="0" borderId="0" xfId="0" applyFont="1" applyFill="1" applyAlignment="1" applyProtection="1">
      <alignment horizontal="center"/>
      <protection locked="0"/>
    </xf>
    <xf numFmtId="0" fontId="43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Alignment="1" applyProtection="1">
      <alignment horizontal="center"/>
    </xf>
    <xf numFmtId="2" fontId="30" fillId="0" borderId="0" xfId="0" applyNumberFormat="1" applyFont="1" applyFill="1" applyBorder="1" applyAlignment="1" applyProtection="1">
      <alignment horizontal="center"/>
    </xf>
    <xf numFmtId="2" fontId="30" fillId="0" borderId="0" xfId="0" applyNumberFormat="1" applyFont="1" applyFill="1" applyAlignment="1" applyProtection="1">
      <alignment horizontal="center"/>
      <protection locked="0"/>
    </xf>
    <xf numFmtId="2" fontId="38" fillId="0" borderId="2" xfId="0" applyNumberFormat="1" applyFont="1" applyFill="1" applyBorder="1" applyAlignment="1" applyProtection="1">
      <alignment horizontal="center"/>
    </xf>
    <xf numFmtId="2" fontId="39" fillId="0" borderId="2" xfId="0" applyNumberFormat="1" applyFont="1" applyFill="1" applyBorder="1" applyAlignment="1" applyProtection="1">
      <alignment horizontal="center"/>
    </xf>
    <xf numFmtId="164" fontId="39" fillId="0" borderId="2" xfId="0" applyNumberFormat="1" applyFont="1" applyFill="1" applyBorder="1" applyAlignment="1" applyProtection="1">
      <alignment horizontal="center" vertical="center"/>
    </xf>
    <xf numFmtId="0" fontId="38" fillId="0" borderId="2" xfId="0" applyFont="1" applyFill="1" applyBorder="1" applyAlignment="1" applyProtection="1">
      <alignment horizontal="center" vertical="center"/>
    </xf>
    <xf numFmtId="1" fontId="38" fillId="0" borderId="2" xfId="0" applyNumberFormat="1" applyFont="1" applyFill="1" applyBorder="1" applyAlignment="1" applyProtection="1">
      <alignment horizontal="center" vertical="center"/>
      <protection locked="0"/>
    </xf>
    <xf numFmtId="0" fontId="33" fillId="0" borderId="9" xfId="0" applyFont="1" applyFill="1" applyBorder="1" applyProtection="1">
      <protection locked="0"/>
    </xf>
    <xf numFmtId="2" fontId="34" fillId="0" borderId="2" xfId="0" applyNumberFormat="1" applyFont="1" applyFill="1" applyBorder="1" applyAlignment="1" applyProtection="1">
      <alignment horizontal="center"/>
    </xf>
    <xf numFmtId="1" fontId="39" fillId="0" borderId="2" xfId="0" applyNumberFormat="1" applyFont="1" applyFill="1" applyBorder="1" applyAlignment="1" applyProtection="1">
      <alignment horizontal="left"/>
    </xf>
    <xf numFmtId="1" fontId="32" fillId="0" borderId="3" xfId="0" applyNumberFormat="1" applyFont="1" applyFill="1" applyBorder="1" applyAlignment="1" applyProtection="1">
      <alignment horizontal="center"/>
    </xf>
    <xf numFmtId="1" fontId="38" fillId="0" borderId="2" xfId="0" applyNumberFormat="1" applyFont="1" applyFill="1" applyBorder="1" applyAlignment="1" applyProtection="1">
      <alignment horizontal="center"/>
    </xf>
    <xf numFmtId="2" fontId="38" fillId="10" borderId="10" xfId="0" applyNumberFormat="1" applyFont="1" applyFill="1" applyBorder="1" applyAlignment="1" applyProtection="1">
      <alignment horizontal="center" vertical="center"/>
    </xf>
    <xf numFmtId="1" fontId="38" fillId="10" borderId="2" xfId="0" applyNumberFormat="1" applyFont="1" applyFill="1" applyBorder="1" applyAlignment="1" applyProtection="1">
      <alignment horizontal="center" vertical="center"/>
    </xf>
    <xf numFmtId="0" fontId="32" fillId="13" borderId="4" xfId="0" applyFont="1" applyFill="1" applyBorder="1" applyAlignment="1" applyProtection="1">
      <alignment horizontal="left"/>
    </xf>
    <xf numFmtId="0" fontId="31" fillId="13" borderId="5" xfId="0" applyFont="1" applyFill="1" applyBorder="1" applyAlignment="1" applyProtection="1">
      <alignment horizontal="center"/>
    </xf>
    <xf numFmtId="164" fontId="30" fillId="13" borderId="5" xfId="0" applyNumberFormat="1" applyFont="1" applyFill="1" applyBorder="1" applyAlignment="1" applyProtection="1">
      <alignment horizontal="left"/>
    </xf>
    <xf numFmtId="164" fontId="27" fillId="13" borderId="5" xfId="0" applyNumberFormat="1" applyFont="1" applyFill="1" applyBorder="1" applyAlignment="1" applyProtection="1">
      <alignment horizontal="left"/>
    </xf>
    <xf numFmtId="164" fontId="39" fillId="13" borderId="5" xfId="0" applyNumberFormat="1" applyFont="1" applyFill="1" applyBorder="1" applyAlignment="1" applyProtection="1">
      <alignment horizontal="left"/>
    </xf>
    <xf numFmtId="2" fontId="30" fillId="13" borderId="5" xfId="0" applyNumberFormat="1" applyFont="1" applyFill="1" applyBorder="1" applyAlignment="1" applyProtection="1">
      <alignment horizontal="left"/>
    </xf>
    <xf numFmtId="2" fontId="38" fillId="13" borderId="3" xfId="0" applyNumberFormat="1" applyFont="1" applyFill="1" applyBorder="1" applyAlignment="1" applyProtection="1">
      <alignment horizontal="center"/>
    </xf>
    <xf numFmtId="2" fontId="32" fillId="13" borderId="3" xfId="0" applyNumberFormat="1" applyFont="1" applyFill="1" applyBorder="1" applyAlignment="1" applyProtection="1">
      <alignment horizontal="center"/>
    </xf>
    <xf numFmtId="0" fontId="43" fillId="11" borderId="13" xfId="0" applyFont="1" applyFill="1" applyBorder="1" applyAlignment="1" applyProtection="1">
      <alignment horizontal="left" vertical="center"/>
      <protection locked="0"/>
    </xf>
    <xf numFmtId="167" fontId="31" fillId="11" borderId="1" xfId="0" applyNumberFormat="1" applyFont="1" applyFill="1" applyBorder="1" applyAlignment="1" applyProtection="1">
      <alignment horizontal="center" vertical="center"/>
      <protection locked="0"/>
    </xf>
    <xf numFmtId="164" fontId="30" fillId="11" borderId="1" xfId="0" applyNumberFormat="1" applyFont="1" applyFill="1" applyBorder="1" applyAlignment="1" applyProtection="1">
      <alignment horizontal="left" vertical="center"/>
      <protection locked="0"/>
    </xf>
    <xf numFmtId="164" fontId="27" fillId="11" borderId="1" xfId="0" applyNumberFormat="1" applyFont="1" applyFill="1" applyBorder="1" applyAlignment="1" applyProtection="1">
      <alignment horizontal="left" vertical="center"/>
      <protection locked="0"/>
    </xf>
    <xf numFmtId="164" fontId="39" fillId="11" borderId="1" xfId="0" applyNumberFormat="1" applyFont="1" applyFill="1" applyBorder="1" applyAlignment="1" applyProtection="1">
      <alignment horizontal="left" vertical="center"/>
      <protection locked="0"/>
    </xf>
    <xf numFmtId="2" fontId="30" fillId="11" borderId="1" xfId="0" applyNumberFormat="1" applyFont="1" applyFill="1" applyBorder="1" applyAlignment="1" applyProtection="1">
      <alignment horizontal="left" vertical="center"/>
      <protection locked="0"/>
    </xf>
    <xf numFmtId="0" fontId="28" fillId="11" borderId="1" xfId="0" applyFont="1" applyFill="1" applyBorder="1" applyAlignment="1" applyProtection="1">
      <alignment horizontal="left" vertical="center"/>
    </xf>
    <xf numFmtId="0" fontId="38" fillId="11" borderId="1" xfId="0" applyFont="1" applyFill="1" applyBorder="1" applyAlignment="1" applyProtection="1">
      <alignment horizontal="left" vertical="center"/>
    </xf>
    <xf numFmtId="0" fontId="38" fillId="11" borderId="1" xfId="0" applyFont="1" applyFill="1" applyBorder="1" applyAlignment="1" applyProtection="1">
      <alignment horizontal="center" vertical="center"/>
    </xf>
    <xf numFmtId="0" fontId="42" fillId="11" borderId="7" xfId="2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center" vertical="center"/>
    </xf>
    <xf numFmtId="168" fontId="38" fillId="0" borderId="2" xfId="0" applyNumberFormat="1" applyFont="1" applyFill="1" applyBorder="1" applyAlignment="1" applyProtection="1">
      <alignment horizontal="center" vertical="center"/>
    </xf>
    <xf numFmtId="167" fontId="37" fillId="0" borderId="2" xfId="0" applyNumberFormat="1" applyFont="1" applyFill="1" applyBorder="1" applyAlignment="1" applyProtection="1">
      <alignment horizontal="center" vertical="center"/>
      <protection locked="0"/>
    </xf>
    <xf numFmtId="164" fontId="37" fillId="0" borderId="2" xfId="0" applyNumberFormat="1" applyFont="1" applyFill="1" applyBorder="1" applyAlignment="1" applyProtection="1">
      <alignment horizontal="center" vertical="center"/>
    </xf>
    <xf numFmtId="164" fontId="27" fillId="0" borderId="2" xfId="0" applyNumberFormat="1" applyFont="1" applyFill="1" applyBorder="1" applyAlignment="1" applyProtection="1">
      <alignment horizontal="center" vertical="center"/>
    </xf>
    <xf numFmtId="168" fontId="38" fillId="0" borderId="2" xfId="0" applyNumberFormat="1" applyFont="1" applyFill="1" applyBorder="1" applyAlignment="1" applyProtection="1">
      <alignment horizontal="center" vertical="center"/>
      <protection locked="0"/>
    </xf>
    <xf numFmtId="1" fontId="38" fillId="0" borderId="3" xfId="0" applyNumberFormat="1" applyFont="1" applyFill="1" applyBorder="1" applyAlignment="1" applyProtection="1">
      <alignment horizontal="center" vertical="center"/>
    </xf>
    <xf numFmtId="2" fontId="37" fillId="0" borderId="2" xfId="0" applyNumberFormat="1" applyFont="1" applyFill="1" applyBorder="1" applyAlignment="1" applyProtection="1">
      <alignment horizontal="center" vertical="center"/>
    </xf>
    <xf numFmtId="2" fontId="27" fillId="0" borderId="2" xfId="0" applyNumberFormat="1" applyFont="1" applyFill="1" applyBorder="1" applyAlignment="1" applyProtection="1">
      <alignment horizontal="center" vertical="center"/>
    </xf>
    <xf numFmtId="1" fontId="33" fillId="0" borderId="2" xfId="0" applyNumberFormat="1" applyFont="1" applyFill="1" applyBorder="1" applyAlignment="1" applyProtection="1">
      <alignment horizontal="center" vertical="center"/>
      <protection locked="0"/>
    </xf>
    <xf numFmtId="0" fontId="33" fillId="10" borderId="9" xfId="0" applyFont="1" applyFill="1" applyBorder="1" applyAlignment="1" applyProtection="1">
      <alignment horizontal="left" vertical="center"/>
      <protection locked="0"/>
    </xf>
    <xf numFmtId="0" fontId="46" fillId="10" borderId="10" xfId="0" applyFont="1" applyFill="1" applyBorder="1" applyAlignment="1" applyProtection="1">
      <alignment horizontal="center" vertical="center"/>
      <protection locked="0"/>
    </xf>
    <xf numFmtId="0" fontId="37" fillId="10" borderId="18" xfId="0" applyFont="1" applyFill="1" applyBorder="1" applyAlignment="1" applyProtection="1">
      <alignment horizontal="center" vertical="center"/>
      <protection locked="0"/>
    </xf>
    <xf numFmtId="164" fontId="46" fillId="10" borderId="9" xfId="0" applyNumberFormat="1" applyFont="1" applyFill="1" applyBorder="1" applyAlignment="1" applyProtection="1">
      <alignment horizontal="center" vertical="center"/>
      <protection locked="0"/>
    </xf>
    <xf numFmtId="164" fontId="37" fillId="10" borderId="15" xfId="0" applyNumberFormat="1" applyFont="1" applyFill="1" applyBorder="1" applyAlignment="1" applyProtection="1">
      <alignment horizontal="center" vertical="center"/>
      <protection locked="0"/>
    </xf>
    <xf numFmtId="164" fontId="37" fillId="10" borderId="16" xfId="0" applyNumberFormat="1" applyFont="1" applyFill="1" applyBorder="1" applyAlignment="1" applyProtection="1">
      <alignment horizontal="center" vertical="center"/>
      <protection locked="0"/>
    </xf>
    <xf numFmtId="164" fontId="37" fillId="10" borderId="17" xfId="0" applyNumberFormat="1" applyFont="1" applyFill="1" applyBorder="1" applyAlignment="1" applyProtection="1">
      <alignment horizontal="center" vertical="center"/>
    </xf>
    <xf numFmtId="2" fontId="46" fillId="10" borderId="10" xfId="0" applyNumberFormat="1" applyFont="1" applyFill="1" applyBorder="1" applyAlignment="1" applyProtection="1">
      <alignment horizontal="center" vertical="center"/>
    </xf>
    <xf numFmtId="164" fontId="46" fillId="10" borderId="2" xfId="0" applyNumberFormat="1" applyFont="1" applyFill="1" applyBorder="1" applyAlignment="1" applyProtection="1">
      <alignment horizontal="center" vertical="center"/>
      <protection locked="0"/>
    </xf>
    <xf numFmtId="168" fontId="38" fillId="10" borderId="2" xfId="0" applyNumberFormat="1" applyFont="1" applyFill="1" applyBorder="1" applyAlignment="1" applyProtection="1">
      <alignment horizontal="center" vertical="center"/>
    </xf>
    <xf numFmtId="164" fontId="33" fillId="10" borderId="9" xfId="0" applyNumberFormat="1" applyFont="1" applyFill="1" applyBorder="1" applyAlignment="1" applyProtection="1">
      <alignment horizontal="center" vertical="center"/>
      <protection locked="0"/>
    </xf>
    <xf numFmtId="164" fontId="27" fillId="10" borderId="15" xfId="0" applyNumberFormat="1" applyFont="1" applyFill="1" applyBorder="1" applyAlignment="1" applyProtection="1">
      <alignment horizontal="center" vertical="center"/>
      <protection locked="0"/>
    </xf>
    <xf numFmtId="164" fontId="27" fillId="10" borderId="16" xfId="0" applyNumberFormat="1" applyFont="1" applyFill="1" applyBorder="1" applyAlignment="1" applyProtection="1">
      <alignment horizontal="center" vertical="center"/>
      <protection locked="0"/>
    </xf>
    <xf numFmtId="164" fontId="27" fillId="10" borderId="17" xfId="0" applyNumberFormat="1" applyFont="1" applyFill="1" applyBorder="1" applyAlignment="1" applyProtection="1">
      <alignment horizontal="center" vertical="center"/>
    </xf>
    <xf numFmtId="2" fontId="33" fillId="10" borderId="10" xfId="0" applyNumberFormat="1" applyFont="1" applyFill="1" applyBorder="1" applyAlignment="1" applyProtection="1">
      <alignment horizontal="center" vertical="center"/>
    </xf>
    <xf numFmtId="164" fontId="33" fillId="10" borderId="2" xfId="0" applyNumberFormat="1" applyFont="1" applyFill="1" applyBorder="1" applyAlignment="1" applyProtection="1">
      <alignment horizontal="center" vertical="center"/>
      <protection locked="0"/>
    </xf>
    <xf numFmtId="0" fontId="38" fillId="10" borderId="2" xfId="0" applyFont="1" applyFill="1" applyBorder="1" applyAlignment="1" applyProtection="1">
      <alignment horizontal="center" vertical="center"/>
    </xf>
    <xf numFmtId="1" fontId="38" fillId="10" borderId="2" xfId="0" applyNumberFormat="1" applyFont="1" applyFill="1" applyBorder="1" applyAlignment="1" applyProtection="1">
      <alignment horizontal="center" vertical="center"/>
      <protection locked="0"/>
    </xf>
    <xf numFmtId="0" fontId="32" fillId="13" borderId="4" xfId="0" applyFont="1" applyFill="1" applyBorder="1" applyAlignment="1" applyProtection="1">
      <alignment horizontal="left" vertical="center"/>
    </xf>
    <xf numFmtId="0" fontId="31" fillId="13" borderId="5" xfId="0" applyFont="1" applyFill="1" applyBorder="1" applyAlignment="1" applyProtection="1">
      <alignment horizontal="center" vertical="center"/>
    </xf>
    <xf numFmtId="0" fontId="37" fillId="13" borderId="5" xfId="0" applyFont="1" applyFill="1" applyBorder="1" applyAlignment="1" applyProtection="1">
      <alignment horizontal="center" vertical="center"/>
    </xf>
    <xf numFmtId="164" fontId="46" fillId="13" borderId="5" xfId="0" applyNumberFormat="1" applyFont="1" applyFill="1" applyBorder="1" applyAlignment="1" applyProtection="1">
      <alignment horizontal="left" vertical="center"/>
    </xf>
    <xf numFmtId="164" fontId="37" fillId="13" borderId="5" xfId="0" applyNumberFormat="1" applyFont="1" applyFill="1" applyBorder="1" applyAlignment="1" applyProtection="1">
      <alignment horizontal="left" vertical="center"/>
    </xf>
    <xf numFmtId="2" fontId="46" fillId="13" borderId="5" xfId="0" applyNumberFormat="1" applyFont="1" applyFill="1" applyBorder="1" applyAlignment="1" applyProtection="1">
      <alignment horizontal="left" vertical="center"/>
    </xf>
    <xf numFmtId="2" fontId="37" fillId="13" borderId="3" xfId="0" applyNumberFormat="1" applyFont="1" applyFill="1" applyBorder="1" applyAlignment="1" applyProtection="1">
      <alignment horizontal="center" vertical="center"/>
    </xf>
    <xf numFmtId="168" fontId="38" fillId="13" borderId="3" xfId="0" applyNumberFormat="1" applyFont="1" applyFill="1" applyBorder="1" applyAlignment="1" applyProtection="1">
      <alignment horizontal="center" vertical="center"/>
    </xf>
    <xf numFmtId="164" fontId="33" fillId="13" borderId="5" xfId="0" applyNumberFormat="1" applyFont="1" applyFill="1" applyBorder="1" applyAlignment="1" applyProtection="1">
      <alignment horizontal="left" vertical="center"/>
    </xf>
    <xf numFmtId="164" fontId="27" fillId="13" borderId="5" xfId="0" applyNumberFormat="1" applyFont="1" applyFill="1" applyBorder="1" applyAlignment="1" applyProtection="1">
      <alignment horizontal="left" vertical="center"/>
    </xf>
    <xf numFmtId="2" fontId="33" fillId="13" borderId="5" xfId="0" applyNumberFormat="1" applyFont="1" applyFill="1" applyBorder="1" applyAlignment="1" applyProtection="1">
      <alignment horizontal="left" vertical="center"/>
    </xf>
    <xf numFmtId="2" fontId="38" fillId="13" borderId="3" xfId="0" applyNumberFormat="1" applyFont="1" applyFill="1" applyBorder="1" applyAlignment="1" applyProtection="1">
      <alignment horizontal="center" vertical="center"/>
    </xf>
    <xf numFmtId="168" fontId="32" fillId="13" borderId="3" xfId="0" applyNumberFormat="1" applyFont="1" applyFill="1" applyBorder="1" applyAlignment="1" applyProtection="1">
      <alignment horizontal="center" vertical="center"/>
    </xf>
    <xf numFmtId="0" fontId="43" fillId="11" borderId="6" xfId="0" applyFont="1" applyFill="1" applyBorder="1" applyAlignment="1" applyProtection="1">
      <alignment horizontal="left" vertical="center"/>
      <protection locked="0"/>
    </xf>
    <xf numFmtId="167" fontId="37" fillId="11" borderId="8" xfId="0" applyNumberFormat="1" applyFont="1" applyFill="1" applyBorder="1" applyAlignment="1" applyProtection="1">
      <alignment horizontal="center" vertical="center"/>
      <protection locked="0"/>
    </xf>
    <xf numFmtId="164" fontId="46" fillId="11" borderId="1" xfId="0" applyNumberFormat="1" applyFont="1" applyFill="1" applyBorder="1" applyAlignment="1" applyProtection="1">
      <alignment horizontal="left" vertical="center"/>
      <protection locked="0"/>
    </xf>
    <xf numFmtId="164" fontId="37" fillId="11" borderId="1" xfId="0" applyNumberFormat="1" applyFont="1" applyFill="1" applyBorder="1" applyAlignment="1" applyProtection="1">
      <alignment horizontal="left" vertical="center"/>
      <protection locked="0"/>
    </xf>
    <xf numFmtId="164" fontId="37" fillId="11" borderId="1" xfId="0" applyNumberFormat="1" applyFont="1" applyFill="1" applyBorder="1" applyAlignment="1" applyProtection="1">
      <alignment horizontal="left" vertical="center"/>
    </xf>
    <xf numFmtId="2" fontId="46" fillId="11" borderId="1" xfId="0" applyNumberFormat="1" applyFont="1" applyFill="1" applyBorder="1" applyAlignment="1" applyProtection="1">
      <alignment horizontal="left" vertical="center"/>
    </xf>
    <xf numFmtId="0" fontId="37" fillId="11" borderId="1" xfId="0" applyFont="1" applyFill="1" applyBorder="1" applyAlignment="1" applyProtection="1">
      <alignment horizontal="left" vertical="center"/>
    </xf>
    <xf numFmtId="168" fontId="38" fillId="11" borderId="1" xfId="0" applyNumberFormat="1" applyFont="1" applyFill="1" applyBorder="1" applyAlignment="1" applyProtection="1">
      <alignment horizontal="left" vertical="center"/>
    </xf>
    <xf numFmtId="164" fontId="33" fillId="11" borderId="1" xfId="0" applyNumberFormat="1" applyFont="1" applyFill="1" applyBorder="1" applyAlignment="1" applyProtection="1">
      <alignment horizontal="left" vertical="center"/>
      <protection locked="0"/>
    </xf>
    <xf numFmtId="164" fontId="27" fillId="11" borderId="1" xfId="0" applyNumberFormat="1" applyFont="1" applyFill="1" applyBorder="1" applyAlignment="1" applyProtection="1">
      <alignment horizontal="left" vertical="center"/>
    </xf>
    <xf numFmtId="2" fontId="33" fillId="11" borderId="1" xfId="0" applyNumberFormat="1" applyFont="1" applyFill="1" applyBorder="1" applyAlignment="1" applyProtection="1">
      <alignment horizontal="left" vertical="center"/>
    </xf>
    <xf numFmtId="168" fontId="33" fillId="11" borderId="1" xfId="0" applyNumberFormat="1" applyFont="1" applyFill="1" applyBorder="1" applyAlignment="1" applyProtection="1">
      <alignment horizontal="center" vertical="center"/>
    </xf>
    <xf numFmtId="0" fontId="38" fillId="11" borderId="7" xfId="0" applyFont="1" applyFill="1" applyBorder="1" applyAlignment="1" applyProtection="1">
      <alignment horizontal="center" vertical="center"/>
      <protection locked="0"/>
    </xf>
    <xf numFmtId="0" fontId="33" fillId="0" borderId="2" xfId="0" applyFont="1" applyFill="1" applyBorder="1" applyAlignment="1">
      <alignment horizontal="left"/>
    </xf>
    <xf numFmtId="0" fontId="38" fillId="10" borderId="9" xfId="0" applyFont="1" applyFill="1" applyBorder="1" applyAlignment="1" applyProtection="1">
      <alignment horizontal="left" vertical="center"/>
      <protection locked="0"/>
    </xf>
    <xf numFmtId="0" fontId="31" fillId="10" borderId="10" xfId="0" applyFont="1" applyFill="1" applyBorder="1" applyAlignment="1" applyProtection="1">
      <alignment horizontal="center" vertical="center"/>
      <protection locked="0"/>
    </xf>
    <xf numFmtId="164" fontId="38" fillId="10" borderId="9" xfId="0" applyNumberFormat="1" applyFont="1" applyFill="1" applyBorder="1" applyAlignment="1" applyProtection="1">
      <alignment horizontal="center" vertical="center"/>
      <protection locked="0"/>
    </xf>
    <xf numFmtId="164" fontId="29" fillId="10" borderId="15" xfId="0" applyNumberFormat="1" applyFont="1" applyFill="1" applyBorder="1" applyAlignment="1" applyProtection="1">
      <alignment horizontal="center" vertical="center"/>
      <protection locked="0"/>
    </xf>
    <xf numFmtId="164" fontId="29" fillId="10" borderId="16" xfId="0" applyNumberFormat="1" applyFont="1" applyFill="1" applyBorder="1" applyAlignment="1" applyProtection="1">
      <alignment horizontal="center" vertical="center"/>
      <protection locked="0"/>
    </xf>
    <xf numFmtId="164" fontId="29" fillId="10" borderId="17" xfId="0" applyNumberFormat="1" applyFont="1" applyFill="1" applyBorder="1" applyAlignment="1" applyProtection="1">
      <alignment horizontal="center" vertical="center"/>
    </xf>
    <xf numFmtId="164" fontId="38" fillId="10" borderId="2" xfId="0" applyNumberFormat="1" applyFont="1" applyFill="1" applyBorder="1" applyAlignment="1" applyProtection="1">
      <alignment horizontal="center" vertical="center"/>
      <protection locked="0"/>
    </xf>
    <xf numFmtId="164" fontId="38" fillId="13" borderId="5" xfId="0" applyNumberFormat="1" applyFont="1" applyFill="1" applyBorder="1" applyAlignment="1" applyProtection="1">
      <alignment horizontal="left" vertical="center"/>
    </xf>
    <xf numFmtId="2" fontId="38" fillId="13" borderId="5" xfId="0" applyNumberFormat="1" applyFont="1" applyFill="1" applyBorder="1" applyAlignment="1" applyProtection="1">
      <alignment horizontal="left" vertical="center"/>
    </xf>
    <xf numFmtId="2" fontId="32" fillId="13" borderId="3" xfId="0" applyNumberFormat="1" applyFont="1" applyFill="1" applyBorder="1" applyAlignment="1" applyProtection="1">
      <alignment horizontal="center" vertical="center"/>
    </xf>
    <xf numFmtId="167" fontId="33" fillId="0" borderId="10" xfId="0" applyNumberFormat="1" applyFont="1" applyFill="1" applyBorder="1" applyAlignment="1" applyProtection="1">
      <alignment horizontal="center" vertical="center"/>
      <protection locked="0"/>
    </xf>
    <xf numFmtId="164" fontId="38" fillId="0" borderId="2" xfId="0" applyNumberFormat="1" applyFont="1" applyFill="1" applyBorder="1" applyAlignment="1" applyProtection="1">
      <alignment horizontal="center"/>
      <protection locked="0"/>
    </xf>
    <xf numFmtId="2" fontId="38" fillId="0" borderId="2" xfId="0" applyNumberFormat="1" applyFont="1" applyFill="1" applyBorder="1" applyAlignment="1" applyProtection="1">
      <alignment horizontal="center"/>
      <protection locked="0"/>
    </xf>
    <xf numFmtId="0" fontId="38" fillId="0" borderId="2" xfId="0" applyFont="1" applyFill="1" applyBorder="1" applyAlignment="1" applyProtection="1">
      <alignment horizontal="center"/>
    </xf>
    <xf numFmtId="0" fontId="33" fillId="0" borderId="9" xfId="0" applyFont="1" applyFill="1" applyBorder="1" applyAlignment="1" applyProtection="1">
      <protection locked="0"/>
    </xf>
    <xf numFmtId="1" fontId="33" fillId="0" borderId="2" xfId="0" applyNumberFormat="1" applyFont="1" applyFill="1" applyBorder="1" applyAlignment="1" applyProtection="1">
      <alignment horizontal="left"/>
    </xf>
    <xf numFmtId="1" fontId="38" fillId="0" borderId="3" xfId="0" applyNumberFormat="1" applyFont="1" applyFill="1" applyBorder="1" applyAlignment="1" applyProtection="1">
      <alignment horizontal="center"/>
    </xf>
    <xf numFmtId="0" fontId="33" fillId="0" borderId="14" xfId="0" applyFont="1" applyFill="1" applyBorder="1" applyProtection="1">
      <protection locked="0"/>
    </xf>
    <xf numFmtId="0" fontId="33" fillId="0" borderId="2" xfId="0" applyFont="1" applyFill="1" applyBorder="1" applyAlignment="1" applyProtection="1"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1" xfId="0" applyFont="1" applyFill="1" applyBorder="1" applyAlignment="1" applyProtection="1">
      <protection locked="0"/>
    </xf>
    <xf numFmtId="0" fontId="30" fillId="13" borderId="5" xfId="0" applyFont="1" applyFill="1" applyBorder="1" applyAlignment="1" applyProtection="1">
      <alignment horizontal="center"/>
    </xf>
    <xf numFmtId="2" fontId="31" fillId="13" borderId="3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left"/>
      <protection locked="0"/>
    </xf>
    <xf numFmtId="0" fontId="31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10" borderId="18" xfId="0" applyNumberFormat="1" applyFont="1" applyFill="1" applyBorder="1" applyAlignment="1" applyProtection="1">
      <alignment horizontal="center" vertical="center"/>
      <protection locked="0"/>
    </xf>
    <xf numFmtId="0" fontId="31" fillId="11" borderId="8" xfId="0" applyNumberFormat="1" applyFont="1" applyFill="1" applyBorder="1" applyAlignment="1" applyProtection="1">
      <alignment horizontal="center" vertical="center"/>
      <protection locked="0"/>
    </xf>
    <xf numFmtId="0" fontId="31" fillId="0" borderId="2" xfId="0" applyNumberFormat="1" applyFont="1" applyFill="1" applyBorder="1" applyAlignment="1" applyProtection="1">
      <alignment horizontal="center" vertical="center"/>
      <protection locked="0"/>
    </xf>
    <xf numFmtId="0" fontId="31" fillId="13" borderId="5" xfId="0" applyNumberFormat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164" fontId="46" fillId="0" borderId="0" xfId="0" applyNumberFormat="1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Alignment="1" applyProtection="1">
      <alignment horizontal="left" vertical="center"/>
      <protection locked="0"/>
    </xf>
    <xf numFmtId="164" fontId="33" fillId="0" borderId="0" xfId="0" applyNumberFormat="1" applyFont="1" applyFill="1" applyAlignment="1" applyProtection="1">
      <alignment vertical="center"/>
      <protection locked="0"/>
    </xf>
    <xf numFmtId="168" fontId="38" fillId="0" borderId="0" xfId="0" applyNumberFormat="1" applyFont="1" applyFill="1" applyAlignment="1" applyProtection="1">
      <alignment vertical="center"/>
    </xf>
    <xf numFmtId="0" fontId="33" fillId="0" borderId="0" xfId="0" applyFont="1" applyFill="1" applyAlignment="1" applyProtection="1">
      <alignment horizontal="center" vertical="center"/>
      <protection locked="0"/>
    </xf>
    <xf numFmtId="167" fontId="46" fillId="0" borderId="0" xfId="0" applyNumberFormat="1" applyFont="1" applyFill="1" applyAlignment="1" applyProtection="1">
      <alignment horizontal="center" vertical="center"/>
      <protection locked="0"/>
    </xf>
    <xf numFmtId="167" fontId="37" fillId="0" borderId="0" xfId="0" applyNumberFormat="1" applyFont="1" applyFill="1" applyAlignment="1" applyProtection="1">
      <alignment horizontal="center" vertical="center"/>
      <protection locked="0"/>
    </xf>
    <xf numFmtId="164" fontId="46" fillId="0" borderId="0" xfId="0" applyNumberFormat="1" applyFont="1" applyFill="1" applyAlignment="1" applyProtection="1">
      <alignment horizontal="center" vertical="center"/>
      <protection locked="0"/>
    </xf>
    <xf numFmtId="164" fontId="37" fillId="0" borderId="0" xfId="0" applyNumberFormat="1" applyFont="1" applyFill="1" applyAlignment="1" applyProtection="1">
      <alignment horizontal="center" vertical="center"/>
      <protection locked="0"/>
    </xf>
    <xf numFmtId="164" fontId="37" fillId="0" borderId="0" xfId="0" applyNumberFormat="1" applyFont="1" applyFill="1" applyAlignment="1" applyProtection="1">
      <alignment horizontal="center" vertical="center"/>
    </xf>
    <xf numFmtId="2" fontId="46" fillId="0" borderId="0" xfId="0" applyNumberFormat="1" applyFont="1" applyFill="1" applyAlignment="1" applyProtection="1">
      <alignment horizontal="center" vertical="center"/>
    </xf>
    <xf numFmtId="2" fontId="37" fillId="0" borderId="0" xfId="0" applyNumberFormat="1" applyFont="1" applyFill="1" applyAlignment="1" applyProtection="1">
      <alignment horizontal="center" vertical="center"/>
    </xf>
    <xf numFmtId="168" fontId="38" fillId="0" borderId="0" xfId="0" applyNumberFormat="1" applyFont="1" applyFill="1" applyAlignment="1" applyProtection="1">
      <alignment horizontal="center" vertical="center"/>
    </xf>
    <xf numFmtId="0" fontId="31" fillId="0" borderId="0" xfId="0" applyNumberFormat="1" applyFont="1" applyFill="1" applyAlignment="1" applyProtection="1">
      <alignment horizontal="center" vertical="center"/>
      <protection locked="0"/>
    </xf>
    <xf numFmtId="164" fontId="33" fillId="0" borderId="0" xfId="0" applyNumberFormat="1" applyFont="1" applyFill="1" applyAlignment="1" applyProtection="1">
      <alignment horizontal="center" vertical="center"/>
      <protection locked="0"/>
    </xf>
    <xf numFmtId="164" fontId="27" fillId="0" borderId="0" xfId="0" applyNumberFormat="1" applyFont="1" applyFill="1" applyAlignment="1" applyProtection="1">
      <alignment horizontal="center" vertical="center"/>
      <protection locked="0"/>
    </xf>
    <xf numFmtId="164" fontId="27" fillId="0" borderId="0" xfId="0" applyNumberFormat="1" applyFont="1" applyFill="1" applyAlignment="1" applyProtection="1">
      <alignment horizontal="center" vertical="center"/>
    </xf>
    <xf numFmtId="2" fontId="33" fillId="0" borderId="0" xfId="0" applyNumberFormat="1" applyFont="1" applyFill="1" applyAlignment="1" applyProtection="1">
      <alignment horizontal="center" vertical="center"/>
    </xf>
    <xf numFmtId="2" fontId="33" fillId="0" borderId="0" xfId="0" applyNumberFormat="1" applyFont="1" applyFill="1" applyAlignment="1" applyProtection="1">
      <alignment horizontal="center" vertical="center"/>
      <protection locked="0"/>
    </xf>
    <xf numFmtId="164" fontId="31" fillId="11" borderId="1" xfId="0" applyNumberFormat="1" applyFont="1" applyFill="1" applyBorder="1" applyAlignment="1" applyProtection="1">
      <alignment horizontal="left" vertical="center"/>
      <protection locked="0"/>
    </xf>
    <xf numFmtId="164" fontId="31" fillId="0" borderId="2" xfId="0" applyNumberFormat="1" applyFont="1" applyFill="1" applyBorder="1" applyAlignment="1" applyProtection="1">
      <alignment horizontal="center" vertical="center"/>
      <protection locked="0"/>
    </xf>
    <xf numFmtId="164" fontId="31" fillId="0" borderId="2" xfId="0" applyNumberFormat="1" applyFont="1" applyFill="1" applyBorder="1" applyAlignment="1" applyProtection="1">
      <alignment horizontal="center"/>
      <protection locked="0"/>
    </xf>
    <xf numFmtId="164" fontId="31" fillId="13" borderId="5" xfId="0" applyNumberFormat="1" applyFont="1" applyFill="1" applyBorder="1" applyAlignment="1" applyProtection="1">
      <alignment horizontal="left"/>
    </xf>
    <xf numFmtId="2" fontId="46" fillId="0" borderId="0" xfId="0" applyNumberFormat="1" applyFont="1" applyFill="1" applyAlignment="1" applyProtection="1">
      <alignment horizontal="center"/>
      <protection locked="0"/>
    </xf>
    <xf numFmtId="0" fontId="40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164" fontId="40" fillId="0" borderId="0" xfId="0" applyNumberFormat="1" applyFont="1" applyFill="1" applyBorder="1" applyAlignment="1" applyProtection="1">
      <alignment horizontal="left" vertical="center"/>
    </xf>
    <xf numFmtId="164" fontId="40" fillId="0" borderId="0" xfId="0" applyNumberFormat="1" applyFont="1" applyFill="1" applyBorder="1" applyAlignment="1" applyProtection="1"/>
    <xf numFmtId="164" fontId="29" fillId="0" borderId="0" xfId="0" applyNumberFormat="1" applyFont="1" applyFill="1" applyBorder="1" applyAlignment="1" applyProtection="1">
      <alignment horizontal="center"/>
    </xf>
    <xf numFmtId="164" fontId="29" fillId="12" borderId="1" xfId="0" applyNumberFormat="1" applyFont="1" applyFill="1" applyBorder="1" applyAlignment="1" applyProtection="1">
      <alignment horizontal="left" vertical="center"/>
      <protection locked="0"/>
    </xf>
    <xf numFmtId="164" fontId="35" fillId="0" borderId="2" xfId="0" applyNumberFormat="1" applyFont="1" applyFill="1" applyBorder="1" applyAlignment="1" applyProtection="1">
      <alignment horizontal="center"/>
      <protection locked="0"/>
    </xf>
    <xf numFmtId="164" fontId="29" fillId="0" borderId="2" xfId="0" applyNumberFormat="1" applyFont="1" applyFill="1" applyBorder="1" applyAlignment="1" applyProtection="1">
      <alignment horizontal="center"/>
      <protection locked="0"/>
    </xf>
    <xf numFmtId="164" fontId="29" fillId="13" borderId="5" xfId="0" applyNumberFormat="1" applyFont="1" applyFill="1" applyBorder="1" applyAlignment="1" applyProtection="1">
      <alignment horizontal="left"/>
    </xf>
    <xf numFmtId="164" fontId="29" fillId="0" borderId="0" xfId="0" applyNumberFormat="1" applyFont="1" applyFill="1" applyAlignment="1" applyProtection="1">
      <alignment horizontal="center"/>
      <protection locked="0"/>
    </xf>
    <xf numFmtId="164" fontId="46" fillId="12" borderId="1" xfId="0" applyNumberFormat="1" applyFont="1" applyFill="1" applyBorder="1" applyAlignment="1" applyProtection="1">
      <alignment horizontal="left" vertical="center"/>
      <protection locked="0"/>
    </xf>
    <xf numFmtId="164" fontId="46" fillId="0" borderId="2" xfId="0" applyNumberFormat="1" applyFont="1" applyFill="1" applyBorder="1" applyAlignment="1" applyProtection="1">
      <alignment horizontal="center" vertical="center"/>
    </xf>
    <xf numFmtId="2" fontId="46" fillId="0" borderId="2" xfId="0" applyNumberFormat="1" applyFont="1" applyFill="1" applyBorder="1" applyAlignment="1" applyProtection="1">
      <alignment horizontal="center"/>
    </xf>
    <xf numFmtId="164" fontId="46" fillId="13" borderId="5" xfId="0" applyNumberFormat="1" applyFont="1" applyFill="1" applyBorder="1" applyAlignment="1" applyProtection="1">
      <alignment horizontal="left"/>
    </xf>
    <xf numFmtId="164" fontId="46" fillId="0" borderId="0" xfId="0" applyNumberFormat="1" applyFont="1" applyFill="1" applyAlignment="1" applyProtection="1">
      <alignment horizont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protection locked="0"/>
    </xf>
    <xf numFmtId="0" fontId="33" fillId="0" borderId="11" xfId="0" applyFont="1" applyFill="1" applyBorder="1" applyAlignment="1" applyProtection="1">
      <alignment horizontal="left" vertical="center"/>
      <protection locked="0"/>
    </xf>
    <xf numFmtId="0" fontId="38" fillId="10" borderId="2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left"/>
      <protection locked="0"/>
    </xf>
    <xf numFmtId="0" fontId="7" fillId="4" borderId="10" xfId="0" applyFont="1" applyFill="1" applyBorder="1" applyAlignment="1" applyProtection="1">
      <alignment horizontal="left"/>
      <protection locked="0"/>
    </xf>
    <xf numFmtId="0" fontId="12" fillId="9" borderId="8" xfId="0" applyFont="1" applyFill="1" applyBorder="1" applyAlignment="1">
      <alignment horizontal="center" vertical="center" wrapText="1"/>
    </xf>
  </cellXfs>
  <cellStyles count="3">
    <cellStyle name="Euro" xfId="1"/>
    <cellStyle name="Link" xfId="2" builtinId="8"/>
    <cellStyle name="Standard" xfId="0" builtinId="0"/>
  </cellStyles>
  <dxfs count="36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61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auto="1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61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1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61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1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61"/>
      </font>
      <fill>
        <patternFill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33CC33"/>
      <rgbColor rgb="00FFCC00"/>
      <rgbColor rgb="00FF9900"/>
      <rgbColor rgb="00FF6600"/>
      <rgbColor rgb="00666699"/>
      <rgbColor rgb="00969696"/>
      <rgbColor rgb="00003366"/>
      <rgbColor rgb="0000CC00"/>
      <rgbColor rgb="00003300"/>
      <rgbColor rgb="00FFFFCC"/>
      <rgbColor rgb="00993300"/>
      <rgbColor rgb="00993366"/>
      <rgbColor rgb="00333399"/>
      <rgbColor rgb="00333333"/>
    </indexedColors>
    <mruColors>
      <color rgb="FFFFFF99"/>
      <color rgb="FF6699FF"/>
      <color rgb="FF0000FF"/>
      <color rgb="FFFF0000"/>
      <color rgb="FF990000"/>
      <color rgb="FFFFFF00"/>
      <color rgb="FF006600"/>
      <color rgb="FF0033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M33"/>
  <sheetViews>
    <sheetView workbookViewId="0">
      <selection activeCell="G25" sqref="G25"/>
    </sheetView>
  </sheetViews>
  <sheetFormatPr baseColWidth="10" defaultRowHeight="12.75" outlineLevelRow="1" outlineLevelCol="3" x14ac:dyDescent="0.2"/>
  <cols>
    <col min="1" max="1" width="18.42578125" style="180" customWidth="1"/>
    <col min="2" max="2" width="3.5703125" style="235" bestFit="1" customWidth="1"/>
    <col min="3" max="3" width="4" style="250" customWidth="1" outlineLevel="2"/>
    <col min="4" max="5" width="3.140625" style="213" customWidth="1" outlineLevel="3"/>
    <col min="6" max="6" width="4.28515625" style="230" customWidth="1" outlineLevel="3"/>
    <col min="7" max="7" width="4.42578125" style="150" customWidth="1" outlineLevel="2"/>
    <col min="8" max="8" width="2" style="202" bestFit="1" customWidth="1" outlineLevel="2"/>
    <col min="9" max="9" width="6.42578125" style="150" bestFit="1" customWidth="1" outlineLevel="1"/>
    <col min="10" max="10" width="3.42578125" style="250" customWidth="1" outlineLevel="2"/>
    <col min="11" max="12" width="3.140625" style="213" customWidth="1" outlineLevel="3"/>
    <col min="13" max="13" width="4.28515625" style="230" customWidth="1" outlineLevel="3"/>
    <col min="14" max="14" width="4.42578125" style="150" customWidth="1" outlineLevel="2"/>
    <col min="15" max="15" width="2" style="202" bestFit="1" customWidth="1" outlineLevel="2"/>
    <col min="16" max="16" width="6.28515625" style="150" bestFit="1" customWidth="1" outlineLevel="1"/>
    <col min="17" max="17" width="3.42578125" style="250" customWidth="1" outlineLevel="2"/>
    <col min="18" max="19" width="3.140625" style="213" customWidth="1" outlineLevel="3"/>
    <col min="20" max="20" width="4.28515625" style="230" customWidth="1" outlineLevel="3"/>
    <col min="21" max="21" width="4.42578125" style="150" customWidth="1" outlineLevel="2"/>
    <col min="22" max="22" width="2" style="202" bestFit="1" customWidth="1" outlineLevel="2"/>
    <col min="23" max="23" width="6.140625" style="150" bestFit="1" customWidth="1" outlineLevel="1"/>
    <col min="24" max="24" width="3.42578125" style="250" customWidth="1" outlineLevel="2"/>
    <col min="25" max="26" width="3.140625" style="213" customWidth="1" outlineLevel="3"/>
    <col min="27" max="27" width="4.28515625" style="230" customWidth="1" outlineLevel="3"/>
    <col min="28" max="28" width="4.42578125" style="150" customWidth="1" outlineLevel="2"/>
    <col min="29" max="29" width="2" style="202" bestFit="1" customWidth="1" outlineLevel="2"/>
    <col min="30" max="30" width="6" style="150" bestFit="1" customWidth="1" outlineLevel="1"/>
    <col min="31" max="31" width="7.28515625" style="150" bestFit="1" customWidth="1"/>
    <col min="32" max="32" width="3.140625" style="153" bestFit="1" customWidth="1"/>
    <col min="33" max="33" width="4.7109375" style="183" customWidth="1"/>
    <col min="34" max="34" width="7.7109375" style="131" customWidth="1"/>
    <col min="35" max="35" width="7.42578125" style="131" customWidth="1"/>
    <col min="36" max="36" width="5.5703125" style="131" customWidth="1"/>
    <col min="37" max="37" width="9.5703125" style="131" customWidth="1"/>
    <col min="38" max="38" width="6.42578125" style="131" bestFit="1" customWidth="1"/>
    <col min="39" max="39" width="2" style="131" bestFit="1" customWidth="1"/>
    <col min="40" max="16384" width="11.42578125" style="131"/>
  </cols>
  <sheetData>
    <row r="1" spans="1:39" ht="17.25" customHeight="1" x14ac:dyDescent="0.2">
      <c r="A1" s="187" t="s">
        <v>71</v>
      </c>
      <c r="B1" s="231"/>
      <c r="C1" s="261"/>
      <c r="D1" s="124"/>
      <c r="E1" s="124"/>
      <c r="F1" s="226"/>
      <c r="G1" s="194"/>
      <c r="H1" s="195"/>
      <c r="I1" s="194"/>
      <c r="J1" s="261"/>
      <c r="K1" s="124"/>
      <c r="L1" s="124"/>
      <c r="M1" s="226"/>
      <c r="N1" s="194"/>
      <c r="O1" s="195"/>
      <c r="P1" s="194"/>
      <c r="Q1" s="261"/>
      <c r="R1" s="124"/>
      <c r="S1" s="124"/>
      <c r="T1" s="226"/>
      <c r="U1" s="194"/>
      <c r="V1" s="195"/>
      <c r="W1" s="194"/>
      <c r="X1" s="261"/>
      <c r="Y1" s="124"/>
      <c r="Z1" s="124"/>
      <c r="AA1" s="226"/>
      <c r="AB1" s="194"/>
      <c r="AC1" s="195"/>
      <c r="AD1" s="194"/>
      <c r="AE1" s="196"/>
      <c r="AF1" s="193"/>
      <c r="AG1" s="196"/>
    </row>
    <row r="2" spans="1:39" ht="21" x14ac:dyDescent="0.35">
      <c r="A2" s="395" t="s">
        <v>77</v>
      </c>
      <c r="B2" s="232"/>
      <c r="C2" s="262"/>
      <c r="D2" s="133"/>
      <c r="E2" s="133"/>
      <c r="F2" s="227"/>
      <c r="G2" s="263"/>
      <c r="H2" s="197"/>
      <c r="I2" s="203"/>
      <c r="J2" s="262"/>
      <c r="K2" s="133"/>
      <c r="L2" s="133"/>
      <c r="M2" s="227"/>
      <c r="N2" s="263"/>
      <c r="O2" s="201"/>
      <c r="P2" s="203"/>
      <c r="Q2" s="158"/>
      <c r="R2" s="133"/>
      <c r="S2" s="133"/>
      <c r="T2" s="227"/>
      <c r="U2" s="263"/>
      <c r="V2" s="201"/>
      <c r="W2" s="203"/>
      <c r="X2" s="264"/>
      <c r="Y2" s="133"/>
      <c r="Z2" s="133"/>
      <c r="AA2" s="227"/>
      <c r="AB2" s="263"/>
      <c r="AC2" s="138"/>
      <c r="AD2" s="203"/>
      <c r="AE2" s="198"/>
      <c r="AF2" s="140"/>
      <c r="AG2" s="131"/>
    </row>
    <row r="3" spans="1:39" ht="12" customHeight="1" thickBot="1" x14ac:dyDescent="0.25">
      <c r="A3" s="158"/>
      <c r="B3" s="232"/>
      <c r="C3" s="262"/>
      <c r="D3" s="452" t="s">
        <v>76</v>
      </c>
      <c r="E3" s="452"/>
      <c r="F3" s="452"/>
      <c r="G3" s="263"/>
      <c r="H3" s="197"/>
      <c r="I3" s="203"/>
      <c r="J3" s="262"/>
      <c r="K3" s="452" t="s">
        <v>76</v>
      </c>
      <c r="L3" s="452"/>
      <c r="M3" s="452"/>
      <c r="N3" s="263"/>
      <c r="O3" s="201"/>
      <c r="P3" s="203"/>
      <c r="Q3" s="158"/>
      <c r="R3" s="452" t="s">
        <v>76</v>
      </c>
      <c r="S3" s="452"/>
      <c r="T3" s="452"/>
      <c r="U3" s="263"/>
      <c r="V3" s="201"/>
      <c r="W3" s="203"/>
      <c r="X3" s="264"/>
      <c r="Y3" s="452" t="s">
        <v>76</v>
      </c>
      <c r="Z3" s="452"/>
      <c r="AA3" s="452"/>
      <c r="AB3" s="263"/>
      <c r="AC3" s="138"/>
      <c r="AD3" s="203"/>
      <c r="AE3" s="198"/>
      <c r="AF3" s="140"/>
      <c r="AG3" s="131"/>
    </row>
    <row r="4" spans="1:39" s="144" customFormat="1" ht="13.5" thickBot="1" x14ac:dyDescent="0.25">
      <c r="A4" s="372" t="s">
        <v>75</v>
      </c>
      <c r="B4" s="373"/>
      <c r="C4" s="374" t="s">
        <v>61</v>
      </c>
      <c r="D4" s="375" t="s">
        <v>35</v>
      </c>
      <c r="E4" s="376" t="s">
        <v>36</v>
      </c>
      <c r="F4" s="377" t="s">
        <v>72</v>
      </c>
      <c r="G4" s="297" t="s">
        <v>62</v>
      </c>
      <c r="H4" s="378" t="s">
        <v>65</v>
      </c>
      <c r="I4" s="343" t="s">
        <v>2</v>
      </c>
      <c r="J4" s="374" t="s">
        <v>61</v>
      </c>
      <c r="K4" s="375" t="s">
        <v>35</v>
      </c>
      <c r="L4" s="376" t="s">
        <v>36</v>
      </c>
      <c r="M4" s="377" t="s">
        <v>72</v>
      </c>
      <c r="N4" s="297" t="s">
        <v>62</v>
      </c>
      <c r="O4" s="378" t="s">
        <v>65</v>
      </c>
      <c r="P4" s="343" t="s">
        <v>3</v>
      </c>
      <c r="Q4" s="374" t="s">
        <v>61</v>
      </c>
      <c r="R4" s="375" t="s">
        <v>35</v>
      </c>
      <c r="S4" s="376" t="s">
        <v>36</v>
      </c>
      <c r="T4" s="377" t="s">
        <v>72</v>
      </c>
      <c r="U4" s="297" t="s">
        <v>62</v>
      </c>
      <c r="V4" s="378" t="s">
        <v>65</v>
      </c>
      <c r="W4" s="343" t="s">
        <v>4</v>
      </c>
      <c r="X4" s="374" t="s">
        <v>61</v>
      </c>
      <c r="Y4" s="375" t="s">
        <v>35</v>
      </c>
      <c r="Z4" s="376" t="s">
        <v>36</v>
      </c>
      <c r="AA4" s="377" t="s">
        <v>72</v>
      </c>
      <c r="AB4" s="297" t="s">
        <v>62</v>
      </c>
      <c r="AC4" s="378" t="s">
        <v>65</v>
      </c>
      <c r="AD4" s="343" t="s">
        <v>1</v>
      </c>
      <c r="AE4" s="298" t="s">
        <v>8</v>
      </c>
      <c r="AF4" s="344" t="s">
        <v>14</v>
      </c>
      <c r="AG4" s="198"/>
    </row>
    <row r="5" spans="1:39" s="144" customFormat="1" ht="18" customHeight="1" thickBot="1" x14ac:dyDescent="0.25">
      <c r="A5" s="205" t="s">
        <v>79</v>
      </c>
      <c r="B5" s="233"/>
      <c r="C5" s="248"/>
      <c r="D5" s="211"/>
      <c r="E5" s="211"/>
      <c r="F5" s="228"/>
      <c r="G5" s="265"/>
      <c r="H5" s="199"/>
      <c r="I5" s="189"/>
      <c r="J5" s="248"/>
      <c r="K5" s="211"/>
      <c r="L5" s="211"/>
      <c r="M5" s="228"/>
      <c r="N5" s="265"/>
      <c r="O5" s="199"/>
      <c r="P5" s="189"/>
      <c r="Q5" s="248"/>
      <c r="R5" s="211"/>
      <c r="S5" s="211"/>
      <c r="T5" s="228"/>
      <c r="U5" s="265"/>
      <c r="V5" s="199"/>
      <c r="W5" s="189"/>
      <c r="X5" s="248"/>
      <c r="Y5" s="211"/>
      <c r="Z5" s="211"/>
      <c r="AA5" s="228"/>
      <c r="AB5" s="265"/>
      <c r="AC5" s="199"/>
      <c r="AD5" s="189"/>
      <c r="AE5" s="154"/>
      <c r="AF5" s="142"/>
      <c r="AG5" s="196"/>
    </row>
    <row r="6" spans="1:39" s="144" customFormat="1" outlineLevel="1" x14ac:dyDescent="0.2">
      <c r="A6" s="451" t="s">
        <v>99</v>
      </c>
      <c r="B6" s="234" t="s">
        <v>66</v>
      </c>
      <c r="C6" s="249" t="s">
        <v>61</v>
      </c>
      <c r="D6" s="229" t="s">
        <v>35</v>
      </c>
      <c r="E6" s="229" t="s">
        <v>36</v>
      </c>
      <c r="F6" s="321" t="s">
        <v>72</v>
      </c>
      <c r="G6" s="266" t="s">
        <v>62</v>
      </c>
      <c r="H6" s="207" t="s">
        <v>65</v>
      </c>
      <c r="I6" s="290" t="s">
        <v>2</v>
      </c>
      <c r="J6" s="249" t="s">
        <v>61</v>
      </c>
      <c r="K6" s="229" t="s">
        <v>35</v>
      </c>
      <c r="L6" s="229" t="s">
        <v>36</v>
      </c>
      <c r="M6" s="321" t="s">
        <v>72</v>
      </c>
      <c r="N6" s="266" t="s">
        <v>62</v>
      </c>
      <c r="O6" s="207" t="s">
        <v>65</v>
      </c>
      <c r="P6" s="290" t="s">
        <v>3</v>
      </c>
      <c r="Q6" s="249" t="s">
        <v>61</v>
      </c>
      <c r="R6" s="229" t="s">
        <v>35</v>
      </c>
      <c r="S6" s="229" t="s">
        <v>36</v>
      </c>
      <c r="T6" s="321" t="s">
        <v>72</v>
      </c>
      <c r="U6" s="266" t="s">
        <v>62</v>
      </c>
      <c r="V6" s="207" t="s">
        <v>65</v>
      </c>
      <c r="W6" s="290" t="s">
        <v>4</v>
      </c>
      <c r="X6" s="249" t="s">
        <v>61</v>
      </c>
      <c r="Y6" s="229" t="s">
        <v>35</v>
      </c>
      <c r="Z6" s="229" t="s">
        <v>36</v>
      </c>
      <c r="AA6" s="321" t="s">
        <v>72</v>
      </c>
      <c r="AB6" s="266" t="s">
        <v>62</v>
      </c>
      <c r="AC6" s="207" t="s">
        <v>65</v>
      </c>
      <c r="AD6" s="290" t="s">
        <v>1</v>
      </c>
      <c r="AE6" s="291" t="s">
        <v>8</v>
      </c>
      <c r="AF6" s="291" t="s">
        <v>14</v>
      </c>
      <c r="AG6" s="148"/>
      <c r="AH6" s="148"/>
      <c r="AI6" s="204"/>
      <c r="AJ6" s="147"/>
      <c r="AK6" s="200"/>
    </row>
    <row r="7" spans="1:39" s="209" customFormat="1" ht="12.75" customHeight="1" outlineLevel="1" x14ac:dyDescent="0.2">
      <c r="A7" s="186" t="s">
        <v>100</v>
      </c>
      <c r="B7" s="234">
        <v>9</v>
      </c>
      <c r="C7" s="249"/>
      <c r="D7" s="229"/>
      <c r="E7" s="229"/>
      <c r="F7" s="325" t="s">
        <v>328</v>
      </c>
      <c r="G7" s="266" t="s">
        <v>328</v>
      </c>
      <c r="H7" s="207"/>
      <c r="I7" s="266">
        <v>0</v>
      </c>
      <c r="J7" s="249">
        <v>1.3</v>
      </c>
      <c r="K7" s="229">
        <v>1.8</v>
      </c>
      <c r="L7" s="229">
        <v>1.8</v>
      </c>
      <c r="M7" s="325">
        <v>1.8</v>
      </c>
      <c r="N7" s="266">
        <v>8.1999999999999993</v>
      </c>
      <c r="O7" s="207"/>
      <c r="P7" s="266">
        <v>9.5</v>
      </c>
      <c r="Q7" s="249"/>
      <c r="R7" s="229"/>
      <c r="S7" s="229"/>
      <c r="T7" s="325" t="s">
        <v>328</v>
      </c>
      <c r="U7" s="266" t="s">
        <v>328</v>
      </c>
      <c r="V7" s="207"/>
      <c r="W7" s="266">
        <v>0</v>
      </c>
      <c r="X7" s="249">
        <v>3.1</v>
      </c>
      <c r="Y7" s="229">
        <v>1.8</v>
      </c>
      <c r="Z7" s="229">
        <v>2.2000000000000002</v>
      </c>
      <c r="AA7" s="325">
        <v>2</v>
      </c>
      <c r="AB7" s="266">
        <v>8</v>
      </c>
      <c r="AC7" s="207"/>
      <c r="AD7" s="266">
        <v>11.1</v>
      </c>
      <c r="AE7" s="266">
        <v>20.6</v>
      </c>
      <c r="AF7" s="326"/>
      <c r="AG7" s="208"/>
      <c r="AH7" s="148"/>
      <c r="AI7" s="204"/>
      <c r="AJ7" s="147"/>
      <c r="AK7" s="200"/>
    </row>
    <row r="8" spans="1:39" s="209" customFormat="1" ht="12.75" customHeight="1" outlineLevel="1" x14ac:dyDescent="0.2">
      <c r="A8" s="186" t="s">
        <v>101</v>
      </c>
      <c r="B8" s="234">
        <v>5</v>
      </c>
      <c r="C8" s="249">
        <v>3.7</v>
      </c>
      <c r="D8" s="229">
        <v>1</v>
      </c>
      <c r="E8" s="229">
        <v>1.2</v>
      </c>
      <c r="F8" s="325">
        <v>1.1000000000000001</v>
      </c>
      <c r="G8" s="266">
        <v>8.9</v>
      </c>
      <c r="H8" s="207"/>
      <c r="I8" s="266">
        <v>12.600000000000001</v>
      </c>
      <c r="J8" s="249">
        <v>1.8</v>
      </c>
      <c r="K8" s="229">
        <v>0.7</v>
      </c>
      <c r="L8" s="229">
        <v>0.8</v>
      </c>
      <c r="M8" s="325">
        <v>0.75</v>
      </c>
      <c r="N8" s="266">
        <v>9.25</v>
      </c>
      <c r="O8" s="207"/>
      <c r="P8" s="266">
        <v>11.05</v>
      </c>
      <c r="Q8" s="249">
        <v>4.7</v>
      </c>
      <c r="R8" s="229">
        <v>3.1</v>
      </c>
      <c r="S8" s="229">
        <v>2.9</v>
      </c>
      <c r="T8" s="325">
        <v>3</v>
      </c>
      <c r="U8" s="266">
        <v>7</v>
      </c>
      <c r="V8" s="207"/>
      <c r="W8" s="266">
        <v>11.7</v>
      </c>
      <c r="X8" s="249">
        <v>3.8</v>
      </c>
      <c r="Y8" s="229">
        <v>2.2000000000000002</v>
      </c>
      <c r="Z8" s="229">
        <v>2.2999999999999998</v>
      </c>
      <c r="AA8" s="325">
        <v>2.25</v>
      </c>
      <c r="AB8" s="266">
        <v>7.75</v>
      </c>
      <c r="AC8" s="207"/>
      <c r="AD8" s="266">
        <v>11.55</v>
      </c>
      <c r="AE8" s="266">
        <v>46.900000000000006</v>
      </c>
      <c r="AF8" s="326"/>
      <c r="AG8" s="208"/>
      <c r="AH8" s="148"/>
      <c r="AI8" s="204"/>
      <c r="AJ8" s="147"/>
      <c r="AK8" s="200"/>
    </row>
    <row r="9" spans="1:39" s="209" customFormat="1" ht="12.75" customHeight="1" outlineLevel="1" x14ac:dyDescent="0.2">
      <c r="A9" s="186" t="s">
        <v>102</v>
      </c>
      <c r="B9" s="234">
        <v>7</v>
      </c>
      <c r="C9" s="249"/>
      <c r="D9" s="229"/>
      <c r="E9" s="229"/>
      <c r="F9" s="325" t="s">
        <v>328</v>
      </c>
      <c r="G9" s="266" t="s">
        <v>328</v>
      </c>
      <c r="H9" s="207"/>
      <c r="I9" s="266">
        <v>0</v>
      </c>
      <c r="J9" s="249">
        <v>1</v>
      </c>
      <c r="K9" s="229">
        <v>2.9</v>
      </c>
      <c r="L9" s="229">
        <v>3.2</v>
      </c>
      <c r="M9" s="325">
        <v>3.05</v>
      </c>
      <c r="N9" s="266">
        <v>6.95</v>
      </c>
      <c r="O9" s="207"/>
      <c r="P9" s="266">
        <v>7.95</v>
      </c>
      <c r="Q9" s="249">
        <v>3</v>
      </c>
      <c r="R9" s="229">
        <v>3.6</v>
      </c>
      <c r="S9" s="229">
        <v>3.5</v>
      </c>
      <c r="T9" s="325">
        <v>3.55</v>
      </c>
      <c r="U9" s="266">
        <v>6.45</v>
      </c>
      <c r="V9" s="207"/>
      <c r="W9" s="266">
        <v>9.4499999999999993</v>
      </c>
      <c r="X9" s="249"/>
      <c r="Y9" s="229"/>
      <c r="Z9" s="229"/>
      <c r="AA9" s="325" t="s">
        <v>328</v>
      </c>
      <c r="AB9" s="266" t="s">
        <v>328</v>
      </c>
      <c r="AC9" s="207"/>
      <c r="AD9" s="266">
        <v>0</v>
      </c>
      <c r="AE9" s="266">
        <v>17.399999999999999</v>
      </c>
      <c r="AF9" s="326"/>
      <c r="AG9" s="208"/>
      <c r="AH9" s="148"/>
      <c r="AI9" s="204"/>
      <c r="AJ9" s="147"/>
      <c r="AK9" s="200"/>
    </row>
    <row r="10" spans="1:39" s="209" customFormat="1" ht="12.75" customHeight="1" outlineLevel="1" x14ac:dyDescent="0.2">
      <c r="A10" s="186" t="s">
        <v>103</v>
      </c>
      <c r="B10" s="234">
        <v>5</v>
      </c>
      <c r="C10" s="249">
        <v>2</v>
      </c>
      <c r="D10" s="229">
        <v>0.6</v>
      </c>
      <c r="E10" s="229">
        <v>0.9</v>
      </c>
      <c r="F10" s="325">
        <v>0.75</v>
      </c>
      <c r="G10" s="266">
        <v>9.25</v>
      </c>
      <c r="H10" s="207"/>
      <c r="I10" s="266">
        <v>11.25</v>
      </c>
      <c r="J10" s="249">
        <v>1.1000000000000001</v>
      </c>
      <c r="K10" s="229">
        <v>2.4</v>
      </c>
      <c r="L10" s="229">
        <v>2.2999999999999998</v>
      </c>
      <c r="M10" s="325">
        <v>2.3499999999999996</v>
      </c>
      <c r="N10" s="266">
        <v>7.65</v>
      </c>
      <c r="O10" s="207"/>
      <c r="P10" s="266">
        <v>8.75</v>
      </c>
      <c r="Q10" s="249">
        <v>3.5</v>
      </c>
      <c r="R10" s="229">
        <v>3.2</v>
      </c>
      <c r="S10" s="229">
        <v>3</v>
      </c>
      <c r="T10" s="325">
        <v>3.1</v>
      </c>
      <c r="U10" s="266">
        <v>6.9</v>
      </c>
      <c r="V10" s="207"/>
      <c r="W10" s="266">
        <v>10.4</v>
      </c>
      <c r="X10" s="249"/>
      <c r="Y10" s="229"/>
      <c r="Z10" s="229"/>
      <c r="AA10" s="325" t="s">
        <v>328</v>
      </c>
      <c r="AB10" s="266" t="s">
        <v>328</v>
      </c>
      <c r="AC10" s="207"/>
      <c r="AD10" s="266">
        <v>0</v>
      </c>
      <c r="AE10" s="266">
        <v>30.4</v>
      </c>
      <c r="AF10" s="326"/>
      <c r="AG10" s="208"/>
      <c r="AH10" s="148"/>
      <c r="AI10" s="204"/>
      <c r="AJ10" s="147"/>
      <c r="AK10" s="200"/>
    </row>
    <row r="11" spans="1:39" s="209" customFormat="1" ht="12.75" customHeight="1" outlineLevel="1" x14ac:dyDescent="0.2">
      <c r="A11" s="186" t="s">
        <v>104</v>
      </c>
      <c r="B11" s="234">
        <v>2</v>
      </c>
      <c r="C11" s="249">
        <v>2.8</v>
      </c>
      <c r="D11" s="229">
        <v>1.4</v>
      </c>
      <c r="E11" s="229">
        <v>1.6</v>
      </c>
      <c r="F11" s="325">
        <v>1.5</v>
      </c>
      <c r="G11" s="266">
        <v>8.5</v>
      </c>
      <c r="H11" s="207"/>
      <c r="I11" s="266">
        <v>11.3</v>
      </c>
      <c r="J11" s="249"/>
      <c r="K11" s="229"/>
      <c r="L11" s="229"/>
      <c r="M11" s="325" t="s">
        <v>328</v>
      </c>
      <c r="N11" s="266" t="s">
        <v>328</v>
      </c>
      <c r="O11" s="207"/>
      <c r="P11" s="266">
        <v>0</v>
      </c>
      <c r="Q11" s="249"/>
      <c r="R11" s="229"/>
      <c r="S11" s="229"/>
      <c r="T11" s="325" t="s">
        <v>328</v>
      </c>
      <c r="U11" s="266" t="s">
        <v>328</v>
      </c>
      <c r="V11" s="207"/>
      <c r="W11" s="266">
        <v>0</v>
      </c>
      <c r="X11" s="249">
        <v>2.2000000000000002</v>
      </c>
      <c r="Y11" s="229">
        <v>2.4</v>
      </c>
      <c r="Z11" s="229">
        <v>2.8</v>
      </c>
      <c r="AA11" s="325">
        <v>2.5999999999999996</v>
      </c>
      <c r="AB11" s="266">
        <v>7.4</v>
      </c>
      <c r="AC11" s="207"/>
      <c r="AD11" s="266">
        <v>9.6000000000000014</v>
      </c>
      <c r="AE11" s="266">
        <v>20.900000000000002</v>
      </c>
      <c r="AF11" s="326"/>
      <c r="AG11" s="208"/>
      <c r="AH11" s="148"/>
      <c r="AI11" s="204"/>
      <c r="AJ11" s="147"/>
      <c r="AK11" s="200"/>
    </row>
    <row r="12" spans="1:39" s="209" customFormat="1" ht="12.75" customHeight="1" outlineLevel="1" x14ac:dyDescent="0.2">
      <c r="A12" s="186" t="s">
        <v>105</v>
      </c>
      <c r="B12" s="234">
        <v>0</v>
      </c>
      <c r="C12" s="249">
        <v>3.5</v>
      </c>
      <c r="D12" s="229">
        <v>2.2999999999999998</v>
      </c>
      <c r="E12" s="229">
        <v>2.1</v>
      </c>
      <c r="F12" s="325">
        <v>2.2000000000000002</v>
      </c>
      <c r="G12" s="266">
        <v>7.8</v>
      </c>
      <c r="H12" s="207"/>
      <c r="I12" s="266">
        <v>11.3</v>
      </c>
      <c r="J12" s="249"/>
      <c r="K12" s="229"/>
      <c r="L12" s="229"/>
      <c r="M12" s="325" t="s">
        <v>328</v>
      </c>
      <c r="N12" s="266" t="s">
        <v>328</v>
      </c>
      <c r="O12" s="207"/>
      <c r="P12" s="266">
        <v>0</v>
      </c>
      <c r="Q12" s="249">
        <v>3.2</v>
      </c>
      <c r="R12" s="229">
        <v>3.4</v>
      </c>
      <c r="S12" s="229">
        <v>3.6</v>
      </c>
      <c r="T12" s="325">
        <v>3.5</v>
      </c>
      <c r="U12" s="266">
        <v>6.5</v>
      </c>
      <c r="V12" s="207"/>
      <c r="W12" s="266">
        <v>9.6999999999999993</v>
      </c>
      <c r="X12" s="249">
        <v>3.2</v>
      </c>
      <c r="Y12" s="229">
        <v>2.5</v>
      </c>
      <c r="Z12" s="229">
        <v>2.4</v>
      </c>
      <c r="AA12" s="325">
        <v>2.4500000000000002</v>
      </c>
      <c r="AB12" s="266">
        <v>7.55</v>
      </c>
      <c r="AC12" s="207"/>
      <c r="AD12" s="266">
        <v>10.75</v>
      </c>
      <c r="AE12" s="266">
        <v>31.75</v>
      </c>
      <c r="AF12" s="326"/>
      <c r="AG12" s="208"/>
      <c r="AH12" s="148"/>
      <c r="AI12" s="204"/>
      <c r="AJ12" s="147"/>
      <c r="AK12" s="200"/>
    </row>
    <row r="13" spans="1:39" s="209" customFormat="1" ht="16.5" customHeight="1" thickBot="1" x14ac:dyDescent="0.25">
      <c r="A13" s="345" t="s">
        <v>99</v>
      </c>
      <c r="B13" s="346"/>
      <c r="C13" s="379"/>
      <c r="D13" s="354"/>
      <c r="E13" s="354"/>
      <c r="F13" s="354"/>
      <c r="G13" s="380"/>
      <c r="H13" s="353"/>
      <c r="I13" s="356">
        <v>35.200000000000003</v>
      </c>
      <c r="J13" s="379"/>
      <c r="K13" s="354"/>
      <c r="L13" s="354"/>
      <c r="M13" s="354"/>
      <c r="N13" s="380"/>
      <c r="O13" s="353"/>
      <c r="P13" s="356">
        <v>29.3</v>
      </c>
      <c r="Q13" s="379"/>
      <c r="R13" s="354"/>
      <c r="S13" s="354"/>
      <c r="T13" s="354"/>
      <c r="U13" s="380"/>
      <c r="V13" s="353"/>
      <c r="W13" s="356">
        <v>31.8</v>
      </c>
      <c r="X13" s="379"/>
      <c r="Y13" s="354"/>
      <c r="Z13" s="354"/>
      <c r="AA13" s="354"/>
      <c r="AB13" s="380"/>
      <c r="AC13" s="353"/>
      <c r="AD13" s="356">
        <v>33.4</v>
      </c>
      <c r="AE13" s="381">
        <v>129.69999999999999</v>
      </c>
      <c r="AF13" s="323">
        <v>1</v>
      </c>
      <c r="AG13" s="147"/>
      <c r="AM13" s="210"/>
    </row>
    <row r="14" spans="1:39" s="144" customFormat="1" ht="13.5" customHeight="1" outlineLevel="1" thickTop="1" x14ac:dyDescent="0.2">
      <c r="A14" s="451" t="s">
        <v>86</v>
      </c>
      <c r="B14" s="234" t="s">
        <v>66</v>
      </c>
      <c r="C14" s="249" t="s">
        <v>61</v>
      </c>
      <c r="D14" s="229" t="s">
        <v>35</v>
      </c>
      <c r="E14" s="229" t="s">
        <v>36</v>
      </c>
      <c r="F14" s="321" t="s">
        <v>72</v>
      </c>
      <c r="G14" s="266" t="s">
        <v>62</v>
      </c>
      <c r="H14" s="207" t="s">
        <v>65</v>
      </c>
      <c r="I14" s="290" t="s">
        <v>2</v>
      </c>
      <c r="J14" s="249" t="s">
        <v>61</v>
      </c>
      <c r="K14" s="229" t="s">
        <v>35</v>
      </c>
      <c r="L14" s="229" t="s">
        <v>36</v>
      </c>
      <c r="M14" s="321" t="s">
        <v>72</v>
      </c>
      <c r="N14" s="266" t="s">
        <v>62</v>
      </c>
      <c r="O14" s="207" t="s">
        <v>65</v>
      </c>
      <c r="P14" s="290" t="s">
        <v>3</v>
      </c>
      <c r="Q14" s="249" t="s">
        <v>61</v>
      </c>
      <c r="R14" s="229" t="s">
        <v>35</v>
      </c>
      <c r="S14" s="229" t="s">
        <v>36</v>
      </c>
      <c r="T14" s="321" t="s">
        <v>72</v>
      </c>
      <c r="U14" s="266" t="s">
        <v>62</v>
      </c>
      <c r="V14" s="207" t="s">
        <v>65</v>
      </c>
      <c r="W14" s="290" t="s">
        <v>4</v>
      </c>
      <c r="X14" s="249" t="s">
        <v>61</v>
      </c>
      <c r="Y14" s="229" t="s">
        <v>35</v>
      </c>
      <c r="Z14" s="229" t="s">
        <v>36</v>
      </c>
      <c r="AA14" s="321" t="s">
        <v>72</v>
      </c>
      <c r="AB14" s="266" t="s">
        <v>62</v>
      </c>
      <c r="AC14" s="207" t="s">
        <v>65</v>
      </c>
      <c r="AD14" s="290" t="s">
        <v>1</v>
      </c>
      <c r="AE14" s="291" t="s">
        <v>8</v>
      </c>
      <c r="AF14" s="291" t="s">
        <v>14</v>
      </c>
      <c r="AG14" s="148"/>
      <c r="AH14" s="148"/>
      <c r="AI14" s="204"/>
      <c r="AJ14" s="147"/>
      <c r="AK14" s="200"/>
    </row>
    <row r="15" spans="1:39" s="209" customFormat="1" ht="12.75" customHeight="1" outlineLevel="1" x14ac:dyDescent="0.2">
      <c r="A15" s="186" t="s">
        <v>80</v>
      </c>
      <c r="B15" s="234">
        <v>3</v>
      </c>
      <c r="C15" s="249"/>
      <c r="D15" s="229"/>
      <c r="E15" s="229"/>
      <c r="F15" s="325" t="s">
        <v>328</v>
      </c>
      <c r="G15" s="266" t="s">
        <v>328</v>
      </c>
      <c r="H15" s="207"/>
      <c r="I15" s="266">
        <v>0</v>
      </c>
      <c r="J15" s="249"/>
      <c r="K15" s="229"/>
      <c r="L15" s="229"/>
      <c r="M15" s="325" t="s">
        <v>328</v>
      </c>
      <c r="N15" s="266" t="s">
        <v>328</v>
      </c>
      <c r="O15" s="207"/>
      <c r="P15" s="266">
        <v>0</v>
      </c>
      <c r="Q15" s="249">
        <v>3.5</v>
      </c>
      <c r="R15" s="229">
        <v>3.8</v>
      </c>
      <c r="S15" s="229">
        <v>3.6</v>
      </c>
      <c r="T15" s="325">
        <v>3.7</v>
      </c>
      <c r="U15" s="266">
        <v>6.3</v>
      </c>
      <c r="V15" s="207"/>
      <c r="W15" s="266">
        <v>9.8000000000000007</v>
      </c>
      <c r="X15" s="249"/>
      <c r="Y15" s="229"/>
      <c r="Z15" s="229"/>
      <c r="AA15" s="325" t="s">
        <v>328</v>
      </c>
      <c r="AB15" s="266" t="s">
        <v>328</v>
      </c>
      <c r="AC15" s="207"/>
      <c r="AD15" s="266">
        <v>0</v>
      </c>
      <c r="AE15" s="266">
        <v>9.8000000000000007</v>
      </c>
      <c r="AF15" s="326"/>
      <c r="AG15" s="208"/>
      <c r="AH15" s="148"/>
      <c r="AI15" s="204"/>
      <c r="AJ15" s="147"/>
      <c r="AK15" s="200"/>
    </row>
    <row r="16" spans="1:39" s="209" customFormat="1" ht="12.75" customHeight="1" outlineLevel="1" x14ac:dyDescent="0.2">
      <c r="A16" s="186" t="s">
        <v>81</v>
      </c>
      <c r="B16" s="234">
        <v>8</v>
      </c>
      <c r="C16" s="249">
        <v>3.7</v>
      </c>
      <c r="D16" s="229">
        <v>1.4</v>
      </c>
      <c r="E16" s="229">
        <v>1.6</v>
      </c>
      <c r="F16" s="325">
        <v>1.5</v>
      </c>
      <c r="G16" s="266">
        <v>8.5</v>
      </c>
      <c r="H16" s="207"/>
      <c r="I16" s="266">
        <v>12.2</v>
      </c>
      <c r="J16" s="249">
        <v>1.1000000000000001</v>
      </c>
      <c r="K16" s="229">
        <v>2.5</v>
      </c>
      <c r="L16" s="229">
        <v>2.2999999999999998</v>
      </c>
      <c r="M16" s="325">
        <v>2.4</v>
      </c>
      <c r="N16" s="266">
        <v>7.6</v>
      </c>
      <c r="O16" s="207"/>
      <c r="P16" s="266">
        <v>8.6999999999999993</v>
      </c>
      <c r="Q16" s="249">
        <v>4.2</v>
      </c>
      <c r="R16" s="229">
        <v>2.8</v>
      </c>
      <c r="S16" s="229">
        <v>2.6</v>
      </c>
      <c r="T16" s="325">
        <v>2.7</v>
      </c>
      <c r="U16" s="266">
        <v>7.3</v>
      </c>
      <c r="V16" s="207"/>
      <c r="W16" s="266">
        <v>11.5</v>
      </c>
      <c r="X16" s="249">
        <v>3.3</v>
      </c>
      <c r="Y16" s="229">
        <v>1.6</v>
      </c>
      <c r="Z16" s="229">
        <v>1.8</v>
      </c>
      <c r="AA16" s="325">
        <v>1.7000000000000002</v>
      </c>
      <c r="AB16" s="266">
        <v>8.3000000000000007</v>
      </c>
      <c r="AC16" s="207"/>
      <c r="AD16" s="266">
        <v>11.600000000000001</v>
      </c>
      <c r="AE16" s="266">
        <v>44</v>
      </c>
      <c r="AF16" s="326"/>
      <c r="AG16" s="208"/>
      <c r="AH16" s="148"/>
      <c r="AI16" s="204"/>
      <c r="AJ16" s="147"/>
      <c r="AK16" s="200"/>
    </row>
    <row r="17" spans="1:39" s="209" customFormat="1" ht="12.75" customHeight="1" outlineLevel="1" x14ac:dyDescent="0.2">
      <c r="A17" s="186" t="s">
        <v>82</v>
      </c>
      <c r="B17" s="234">
        <v>3</v>
      </c>
      <c r="C17" s="249"/>
      <c r="D17" s="229"/>
      <c r="E17" s="229"/>
      <c r="F17" s="325" t="s">
        <v>328</v>
      </c>
      <c r="G17" s="266" t="s">
        <v>328</v>
      </c>
      <c r="H17" s="207"/>
      <c r="I17" s="266">
        <v>0</v>
      </c>
      <c r="J17" s="249">
        <v>1.3</v>
      </c>
      <c r="K17" s="229">
        <v>2.4</v>
      </c>
      <c r="L17" s="229">
        <v>2.2999999999999998</v>
      </c>
      <c r="M17" s="325">
        <v>2.3499999999999996</v>
      </c>
      <c r="N17" s="266">
        <v>7.65</v>
      </c>
      <c r="O17" s="207"/>
      <c r="P17" s="266">
        <v>8.9500000000000011</v>
      </c>
      <c r="Q17" s="249">
        <v>3.4</v>
      </c>
      <c r="R17" s="229">
        <v>3.2</v>
      </c>
      <c r="S17" s="229">
        <v>3.2</v>
      </c>
      <c r="T17" s="325">
        <v>3.2</v>
      </c>
      <c r="U17" s="266">
        <v>6.8</v>
      </c>
      <c r="V17" s="207"/>
      <c r="W17" s="266">
        <v>10.199999999999999</v>
      </c>
      <c r="X17" s="249">
        <v>2.4</v>
      </c>
      <c r="Y17" s="229">
        <v>2.7</v>
      </c>
      <c r="Z17" s="229">
        <v>2.4</v>
      </c>
      <c r="AA17" s="325">
        <v>2.5499999999999998</v>
      </c>
      <c r="AB17" s="266">
        <v>7.45</v>
      </c>
      <c r="AC17" s="207"/>
      <c r="AD17" s="266">
        <v>9.85</v>
      </c>
      <c r="AE17" s="266">
        <v>29</v>
      </c>
      <c r="AF17" s="326"/>
      <c r="AG17" s="208"/>
      <c r="AH17" s="148"/>
      <c r="AI17" s="204"/>
      <c r="AJ17" s="147"/>
      <c r="AK17" s="200"/>
    </row>
    <row r="18" spans="1:39" s="209" customFormat="1" ht="12.75" customHeight="1" outlineLevel="1" x14ac:dyDescent="0.2">
      <c r="A18" s="186" t="s">
        <v>83</v>
      </c>
      <c r="B18" s="234">
        <v>8</v>
      </c>
      <c r="C18" s="249">
        <v>3.5</v>
      </c>
      <c r="D18" s="229">
        <v>3.5</v>
      </c>
      <c r="E18" s="229">
        <v>3.2</v>
      </c>
      <c r="F18" s="325">
        <v>3.35</v>
      </c>
      <c r="G18" s="266">
        <v>6.65</v>
      </c>
      <c r="H18" s="207"/>
      <c r="I18" s="266">
        <v>10.15</v>
      </c>
      <c r="J18" s="249">
        <v>1.4</v>
      </c>
      <c r="K18" s="229">
        <v>3.1</v>
      </c>
      <c r="L18" s="229">
        <v>3.1</v>
      </c>
      <c r="M18" s="325">
        <v>3.1</v>
      </c>
      <c r="N18" s="266">
        <v>6.9</v>
      </c>
      <c r="O18" s="207"/>
      <c r="P18" s="266">
        <v>8.3000000000000007</v>
      </c>
      <c r="Q18" s="249">
        <v>3.5</v>
      </c>
      <c r="R18" s="229">
        <v>3.5</v>
      </c>
      <c r="S18" s="229">
        <v>3.5</v>
      </c>
      <c r="T18" s="325">
        <v>3.5</v>
      </c>
      <c r="U18" s="266">
        <v>6.5</v>
      </c>
      <c r="V18" s="207"/>
      <c r="W18" s="266">
        <v>10</v>
      </c>
      <c r="X18" s="249">
        <v>3.4</v>
      </c>
      <c r="Y18" s="229">
        <v>2.6</v>
      </c>
      <c r="Z18" s="229">
        <v>2.8</v>
      </c>
      <c r="AA18" s="325">
        <v>2.7</v>
      </c>
      <c r="AB18" s="266">
        <v>7.3</v>
      </c>
      <c r="AC18" s="207"/>
      <c r="AD18" s="266">
        <v>10.7</v>
      </c>
      <c r="AE18" s="266">
        <v>39.150000000000006</v>
      </c>
      <c r="AF18" s="326"/>
      <c r="AG18" s="208"/>
      <c r="AH18" s="148"/>
      <c r="AI18" s="204"/>
      <c r="AJ18" s="147"/>
      <c r="AK18" s="200"/>
    </row>
    <row r="19" spans="1:39" s="209" customFormat="1" ht="12.75" customHeight="1" outlineLevel="1" x14ac:dyDescent="0.2">
      <c r="A19" s="186" t="s">
        <v>84</v>
      </c>
      <c r="B19" s="234">
        <v>99</v>
      </c>
      <c r="C19" s="249">
        <v>3.7</v>
      </c>
      <c r="D19" s="229">
        <v>1.5</v>
      </c>
      <c r="E19" s="229">
        <v>1.9</v>
      </c>
      <c r="F19" s="325">
        <v>1.7</v>
      </c>
      <c r="G19" s="266">
        <v>8.3000000000000007</v>
      </c>
      <c r="H19" s="207"/>
      <c r="I19" s="266">
        <v>12</v>
      </c>
      <c r="J19" s="249">
        <v>1.2</v>
      </c>
      <c r="K19" s="229">
        <v>1.7</v>
      </c>
      <c r="L19" s="229">
        <v>1.9</v>
      </c>
      <c r="M19" s="325">
        <v>1.7999999999999998</v>
      </c>
      <c r="N19" s="266">
        <v>8.1999999999999993</v>
      </c>
      <c r="O19" s="207"/>
      <c r="P19" s="266">
        <v>9.3999999999999986</v>
      </c>
      <c r="Q19" s="249"/>
      <c r="R19" s="229"/>
      <c r="S19" s="229"/>
      <c r="T19" s="325" t="s">
        <v>328</v>
      </c>
      <c r="U19" s="266" t="s">
        <v>328</v>
      </c>
      <c r="V19" s="207"/>
      <c r="W19" s="266">
        <v>0</v>
      </c>
      <c r="X19" s="249"/>
      <c r="Y19" s="229"/>
      <c r="Z19" s="229"/>
      <c r="AA19" s="325" t="s">
        <v>328</v>
      </c>
      <c r="AB19" s="266" t="s">
        <v>328</v>
      </c>
      <c r="AC19" s="207"/>
      <c r="AD19" s="266">
        <v>0</v>
      </c>
      <c r="AE19" s="266">
        <v>21.4</v>
      </c>
      <c r="AF19" s="326"/>
      <c r="AG19" s="208"/>
      <c r="AH19" s="148"/>
      <c r="AI19" s="204"/>
      <c r="AJ19" s="147"/>
      <c r="AK19" s="200"/>
    </row>
    <row r="20" spans="1:39" s="209" customFormat="1" ht="12.75" customHeight="1" outlineLevel="1" x14ac:dyDescent="0.2">
      <c r="A20" s="186" t="s">
        <v>85</v>
      </c>
      <c r="B20" s="234">
        <v>4</v>
      </c>
      <c r="C20" s="249">
        <v>3.5</v>
      </c>
      <c r="D20" s="229">
        <v>2</v>
      </c>
      <c r="E20" s="229">
        <v>2.2000000000000002</v>
      </c>
      <c r="F20" s="325">
        <v>2.1</v>
      </c>
      <c r="G20" s="266">
        <v>7.9</v>
      </c>
      <c r="H20" s="207"/>
      <c r="I20" s="266">
        <v>11.4</v>
      </c>
      <c r="J20" s="249"/>
      <c r="K20" s="229"/>
      <c r="L20" s="229"/>
      <c r="M20" s="325" t="s">
        <v>328</v>
      </c>
      <c r="N20" s="266" t="s">
        <v>328</v>
      </c>
      <c r="O20" s="207"/>
      <c r="P20" s="266">
        <v>0</v>
      </c>
      <c r="Q20" s="249"/>
      <c r="R20" s="229"/>
      <c r="S20" s="229"/>
      <c r="T20" s="325" t="s">
        <v>328</v>
      </c>
      <c r="U20" s="266" t="s">
        <v>328</v>
      </c>
      <c r="V20" s="207"/>
      <c r="W20" s="266">
        <v>0</v>
      </c>
      <c r="X20" s="249">
        <v>2.9</v>
      </c>
      <c r="Y20" s="229">
        <v>2.2999999999999998</v>
      </c>
      <c r="Z20" s="229">
        <v>2.5</v>
      </c>
      <c r="AA20" s="325">
        <v>2.4</v>
      </c>
      <c r="AB20" s="266">
        <v>7.6</v>
      </c>
      <c r="AC20" s="207"/>
      <c r="AD20" s="266">
        <v>10.5</v>
      </c>
      <c r="AE20" s="266">
        <v>21.9</v>
      </c>
      <c r="AF20" s="326"/>
      <c r="AG20" s="208"/>
      <c r="AH20" s="148"/>
      <c r="AI20" s="204"/>
      <c r="AJ20" s="147"/>
      <c r="AK20" s="200"/>
    </row>
    <row r="21" spans="1:39" s="209" customFormat="1" ht="16.5" customHeight="1" thickBot="1" x14ac:dyDescent="0.25">
      <c r="A21" s="345" t="s">
        <v>86</v>
      </c>
      <c r="B21" s="346"/>
      <c r="C21" s="379"/>
      <c r="D21" s="354"/>
      <c r="E21" s="354"/>
      <c r="F21" s="354"/>
      <c r="G21" s="380"/>
      <c r="H21" s="353"/>
      <c r="I21" s="356">
        <v>35.6</v>
      </c>
      <c r="J21" s="379"/>
      <c r="K21" s="354"/>
      <c r="L21" s="354"/>
      <c r="M21" s="354"/>
      <c r="N21" s="380"/>
      <c r="O21" s="353"/>
      <c r="P21" s="356">
        <v>27.05</v>
      </c>
      <c r="Q21" s="379"/>
      <c r="R21" s="354"/>
      <c r="S21" s="354"/>
      <c r="T21" s="354"/>
      <c r="U21" s="380"/>
      <c r="V21" s="353"/>
      <c r="W21" s="356">
        <v>31.7</v>
      </c>
      <c r="X21" s="379"/>
      <c r="Y21" s="354"/>
      <c r="Z21" s="354"/>
      <c r="AA21" s="354"/>
      <c r="AB21" s="380"/>
      <c r="AC21" s="353"/>
      <c r="AD21" s="356">
        <v>32.799999999999997</v>
      </c>
      <c r="AE21" s="381">
        <v>127.15</v>
      </c>
      <c r="AF21" s="323">
        <v>2</v>
      </c>
      <c r="AG21" s="147"/>
      <c r="AM21" s="210"/>
    </row>
    <row r="22" spans="1:39" s="144" customFormat="1" ht="13.5" customHeight="1" outlineLevel="1" thickTop="1" x14ac:dyDescent="0.2">
      <c r="A22" s="451" t="s">
        <v>164</v>
      </c>
      <c r="B22" s="234" t="s">
        <v>66</v>
      </c>
      <c r="C22" s="249" t="s">
        <v>61</v>
      </c>
      <c r="D22" s="229" t="s">
        <v>35</v>
      </c>
      <c r="E22" s="229" t="s">
        <v>36</v>
      </c>
      <c r="F22" s="321" t="s">
        <v>72</v>
      </c>
      <c r="G22" s="266" t="s">
        <v>62</v>
      </c>
      <c r="H22" s="207" t="s">
        <v>65</v>
      </c>
      <c r="I22" s="290" t="s">
        <v>2</v>
      </c>
      <c r="J22" s="249" t="s">
        <v>61</v>
      </c>
      <c r="K22" s="229" t="s">
        <v>35</v>
      </c>
      <c r="L22" s="229" t="s">
        <v>36</v>
      </c>
      <c r="M22" s="321" t="s">
        <v>72</v>
      </c>
      <c r="N22" s="266" t="s">
        <v>62</v>
      </c>
      <c r="O22" s="207" t="s">
        <v>65</v>
      </c>
      <c r="P22" s="290" t="s">
        <v>3</v>
      </c>
      <c r="Q22" s="249" t="s">
        <v>61</v>
      </c>
      <c r="R22" s="229" t="s">
        <v>35</v>
      </c>
      <c r="S22" s="229" t="s">
        <v>36</v>
      </c>
      <c r="T22" s="321" t="s">
        <v>72</v>
      </c>
      <c r="U22" s="266" t="s">
        <v>62</v>
      </c>
      <c r="V22" s="207" t="s">
        <v>65</v>
      </c>
      <c r="W22" s="290" t="s">
        <v>4</v>
      </c>
      <c r="X22" s="249" t="s">
        <v>61</v>
      </c>
      <c r="Y22" s="229" t="s">
        <v>35</v>
      </c>
      <c r="Z22" s="229" t="s">
        <v>36</v>
      </c>
      <c r="AA22" s="321" t="s">
        <v>72</v>
      </c>
      <c r="AB22" s="266" t="s">
        <v>62</v>
      </c>
      <c r="AC22" s="207" t="s">
        <v>65</v>
      </c>
      <c r="AD22" s="290" t="s">
        <v>1</v>
      </c>
      <c r="AE22" s="291" t="s">
        <v>8</v>
      </c>
      <c r="AF22" s="291" t="s">
        <v>14</v>
      </c>
      <c r="AG22" s="148"/>
      <c r="AH22" s="148"/>
      <c r="AI22" s="204"/>
      <c r="AJ22" s="147"/>
      <c r="AK22" s="200"/>
    </row>
    <row r="23" spans="1:39" s="209" customFormat="1" ht="12.75" customHeight="1" outlineLevel="1" x14ac:dyDescent="0.2">
      <c r="A23" s="186" t="s">
        <v>165</v>
      </c>
      <c r="B23" s="234">
        <v>7</v>
      </c>
      <c r="C23" s="249">
        <v>3</v>
      </c>
      <c r="D23" s="229">
        <v>2.5</v>
      </c>
      <c r="E23" s="229">
        <v>2.7</v>
      </c>
      <c r="F23" s="325">
        <v>2.6</v>
      </c>
      <c r="G23" s="266">
        <v>7.4</v>
      </c>
      <c r="H23" s="207"/>
      <c r="I23" s="266">
        <v>10.4</v>
      </c>
      <c r="J23" s="249">
        <v>0.8</v>
      </c>
      <c r="K23" s="229">
        <v>2.9</v>
      </c>
      <c r="L23" s="229">
        <v>3.1</v>
      </c>
      <c r="M23" s="325">
        <v>3</v>
      </c>
      <c r="N23" s="266">
        <v>7</v>
      </c>
      <c r="O23" s="207"/>
      <c r="P23" s="266">
        <v>7.8</v>
      </c>
      <c r="Q23" s="249"/>
      <c r="R23" s="229"/>
      <c r="S23" s="229"/>
      <c r="T23" s="325" t="s">
        <v>328</v>
      </c>
      <c r="U23" s="266" t="s">
        <v>328</v>
      </c>
      <c r="V23" s="207"/>
      <c r="W23" s="266">
        <v>0</v>
      </c>
      <c r="X23" s="249"/>
      <c r="Y23" s="229"/>
      <c r="Z23" s="229"/>
      <c r="AA23" s="325" t="s">
        <v>328</v>
      </c>
      <c r="AB23" s="266" t="s">
        <v>328</v>
      </c>
      <c r="AC23" s="207"/>
      <c r="AD23" s="266">
        <v>0</v>
      </c>
      <c r="AE23" s="266">
        <v>18.2</v>
      </c>
      <c r="AF23" s="326"/>
      <c r="AG23" s="208"/>
      <c r="AH23" s="148"/>
      <c r="AI23" s="204"/>
      <c r="AJ23" s="147"/>
      <c r="AK23" s="200"/>
    </row>
    <row r="24" spans="1:39" s="209" customFormat="1" ht="12.75" customHeight="1" outlineLevel="1" x14ac:dyDescent="0.2">
      <c r="A24" s="186" t="s">
        <v>166</v>
      </c>
      <c r="B24" s="234">
        <v>7</v>
      </c>
      <c r="C24" s="249">
        <v>2.4</v>
      </c>
      <c r="D24" s="229">
        <v>2.9</v>
      </c>
      <c r="E24" s="229">
        <v>3.1</v>
      </c>
      <c r="F24" s="325">
        <v>3</v>
      </c>
      <c r="G24" s="266">
        <v>7</v>
      </c>
      <c r="H24" s="207"/>
      <c r="I24" s="266">
        <v>9.4</v>
      </c>
      <c r="J24" s="249">
        <v>0.8</v>
      </c>
      <c r="K24" s="229">
        <v>3.3</v>
      </c>
      <c r="L24" s="229">
        <v>3.3</v>
      </c>
      <c r="M24" s="325">
        <v>3.3</v>
      </c>
      <c r="N24" s="266">
        <v>6.7</v>
      </c>
      <c r="O24" s="207"/>
      <c r="P24" s="266">
        <v>7.5</v>
      </c>
      <c r="Q24" s="249"/>
      <c r="R24" s="229"/>
      <c r="S24" s="229"/>
      <c r="T24" s="325" t="s">
        <v>328</v>
      </c>
      <c r="U24" s="266" t="s">
        <v>328</v>
      </c>
      <c r="V24" s="207"/>
      <c r="W24" s="266">
        <v>0</v>
      </c>
      <c r="X24" s="249"/>
      <c r="Y24" s="229"/>
      <c r="Z24" s="229"/>
      <c r="AA24" s="325" t="s">
        <v>328</v>
      </c>
      <c r="AB24" s="266" t="s">
        <v>328</v>
      </c>
      <c r="AC24" s="207"/>
      <c r="AD24" s="266">
        <v>0</v>
      </c>
      <c r="AE24" s="266">
        <v>16.899999999999999</v>
      </c>
      <c r="AF24" s="326"/>
      <c r="AG24" s="208"/>
      <c r="AH24" s="148"/>
      <c r="AI24" s="204"/>
      <c r="AJ24" s="147"/>
      <c r="AK24" s="200"/>
    </row>
    <row r="25" spans="1:39" s="209" customFormat="1" ht="12.75" customHeight="1" outlineLevel="1" x14ac:dyDescent="0.2">
      <c r="A25" s="186" t="s">
        <v>167</v>
      </c>
      <c r="B25" s="234">
        <v>5</v>
      </c>
      <c r="C25" s="249"/>
      <c r="D25" s="229"/>
      <c r="E25" s="229"/>
      <c r="F25" s="325" t="s">
        <v>328</v>
      </c>
      <c r="G25" s="266" t="s">
        <v>328</v>
      </c>
      <c r="H25" s="207"/>
      <c r="I25" s="266">
        <v>0</v>
      </c>
      <c r="J25" s="249"/>
      <c r="K25" s="229"/>
      <c r="L25" s="229"/>
      <c r="M25" s="325" t="s">
        <v>328</v>
      </c>
      <c r="N25" s="266" t="s">
        <v>328</v>
      </c>
      <c r="O25" s="207"/>
      <c r="P25" s="266">
        <v>0</v>
      </c>
      <c r="Q25" s="249">
        <v>3.8</v>
      </c>
      <c r="R25" s="229">
        <v>3.7</v>
      </c>
      <c r="S25" s="229">
        <v>3.9</v>
      </c>
      <c r="T25" s="325">
        <v>3.8</v>
      </c>
      <c r="U25" s="266">
        <v>6.2</v>
      </c>
      <c r="V25" s="207"/>
      <c r="W25" s="266">
        <v>10</v>
      </c>
      <c r="X25" s="249">
        <v>3.6</v>
      </c>
      <c r="Y25" s="229">
        <v>2.2000000000000002</v>
      </c>
      <c r="Z25" s="229">
        <v>2</v>
      </c>
      <c r="AA25" s="325">
        <v>2.1</v>
      </c>
      <c r="AB25" s="266">
        <v>7.9</v>
      </c>
      <c r="AC25" s="207"/>
      <c r="AD25" s="266">
        <v>11.5</v>
      </c>
      <c r="AE25" s="266">
        <v>21.5</v>
      </c>
      <c r="AF25" s="326"/>
      <c r="AG25" s="208"/>
      <c r="AH25" s="148"/>
      <c r="AI25" s="204"/>
      <c r="AJ25" s="147"/>
      <c r="AK25" s="200"/>
    </row>
    <row r="26" spans="1:39" s="209" customFormat="1" ht="12.75" customHeight="1" outlineLevel="1" x14ac:dyDescent="0.2">
      <c r="A26" s="186" t="s">
        <v>168</v>
      </c>
      <c r="B26" s="234">
        <v>2</v>
      </c>
      <c r="C26" s="249">
        <v>3</v>
      </c>
      <c r="D26" s="229">
        <v>1.5</v>
      </c>
      <c r="E26" s="229">
        <v>1.9</v>
      </c>
      <c r="F26" s="325">
        <v>1.7</v>
      </c>
      <c r="G26" s="266">
        <v>8.3000000000000007</v>
      </c>
      <c r="H26" s="207"/>
      <c r="I26" s="266">
        <v>11.3</v>
      </c>
      <c r="J26" s="249">
        <v>0.8</v>
      </c>
      <c r="K26" s="229">
        <v>2.2999999999999998</v>
      </c>
      <c r="L26" s="229">
        <v>2.5</v>
      </c>
      <c r="M26" s="325">
        <v>2.4</v>
      </c>
      <c r="N26" s="266">
        <v>7.6</v>
      </c>
      <c r="O26" s="207"/>
      <c r="P26" s="266">
        <v>8.4</v>
      </c>
      <c r="Q26" s="249">
        <v>3.1</v>
      </c>
      <c r="R26" s="229">
        <v>3.2</v>
      </c>
      <c r="S26" s="229">
        <v>3.4</v>
      </c>
      <c r="T26" s="325">
        <v>3.3</v>
      </c>
      <c r="U26" s="266">
        <v>6.7</v>
      </c>
      <c r="V26" s="207"/>
      <c r="W26" s="266">
        <v>9.8000000000000007</v>
      </c>
      <c r="X26" s="249">
        <v>3.4</v>
      </c>
      <c r="Y26" s="229">
        <v>2.4</v>
      </c>
      <c r="Z26" s="229">
        <v>2.6</v>
      </c>
      <c r="AA26" s="325">
        <v>2.5</v>
      </c>
      <c r="AB26" s="266">
        <v>7.5</v>
      </c>
      <c r="AC26" s="207"/>
      <c r="AD26" s="266">
        <v>10.9</v>
      </c>
      <c r="AE26" s="266">
        <v>40.400000000000006</v>
      </c>
      <c r="AF26" s="326"/>
      <c r="AG26" s="208"/>
      <c r="AH26" s="148"/>
      <c r="AI26" s="204"/>
      <c r="AJ26" s="147"/>
      <c r="AK26" s="200"/>
    </row>
    <row r="27" spans="1:39" s="209" customFormat="1" ht="12.75" customHeight="1" outlineLevel="1" x14ac:dyDescent="0.2">
      <c r="A27" s="186" t="s">
        <v>169</v>
      </c>
      <c r="B27" s="234">
        <v>3</v>
      </c>
      <c r="C27" s="249">
        <v>3.7</v>
      </c>
      <c r="D27" s="229">
        <v>2.5</v>
      </c>
      <c r="E27" s="229">
        <v>2.5</v>
      </c>
      <c r="F27" s="325">
        <v>2.5</v>
      </c>
      <c r="G27" s="266">
        <v>7.5</v>
      </c>
      <c r="H27" s="207"/>
      <c r="I27" s="266">
        <v>11.2</v>
      </c>
      <c r="J27" s="249">
        <v>1.2</v>
      </c>
      <c r="K27" s="229">
        <v>2.9</v>
      </c>
      <c r="L27" s="229">
        <v>2.7</v>
      </c>
      <c r="M27" s="325">
        <v>2.8</v>
      </c>
      <c r="N27" s="266">
        <v>7.2</v>
      </c>
      <c r="O27" s="207"/>
      <c r="P27" s="266">
        <v>8.4</v>
      </c>
      <c r="Q27" s="249">
        <v>4.0999999999999996</v>
      </c>
      <c r="R27" s="229">
        <v>4.5</v>
      </c>
      <c r="S27" s="229">
        <v>4.4000000000000004</v>
      </c>
      <c r="T27" s="325">
        <v>4.45</v>
      </c>
      <c r="U27" s="266">
        <v>5.55</v>
      </c>
      <c r="V27" s="207"/>
      <c r="W27" s="266">
        <v>9.6499999999999986</v>
      </c>
      <c r="X27" s="249">
        <v>3.7</v>
      </c>
      <c r="Y27" s="229">
        <v>2.2000000000000002</v>
      </c>
      <c r="Z27" s="229">
        <v>2.2999999999999998</v>
      </c>
      <c r="AA27" s="325">
        <v>2.25</v>
      </c>
      <c r="AB27" s="266">
        <v>7.75</v>
      </c>
      <c r="AC27" s="207"/>
      <c r="AD27" s="266">
        <v>11.45</v>
      </c>
      <c r="AE27" s="266">
        <v>40.700000000000003</v>
      </c>
      <c r="AF27" s="326"/>
      <c r="AG27" s="208"/>
      <c r="AH27" s="148"/>
      <c r="AI27" s="204"/>
      <c r="AJ27" s="147"/>
      <c r="AK27" s="200"/>
    </row>
    <row r="28" spans="1:39" s="209" customFormat="1" ht="12.75" customHeight="1" outlineLevel="1" x14ac:dyDescent="0.2">
      <c r="A28" s="186" t="s">
        <v>170</v>
      </c>
      <c r="B28" s="234">
        <v>5</v>
      </c>
      <c r="C28" s="249"/>
      <c r="D28" s="229"/>
      <c r="E28" s="229"/>
      <c r="F28" s="325" t="s">
        <v>328</v>
      </c>
      <c r="G28" s="266" t="s">
        <v>328</v>
      </c>
      <c r="H28" s="207"/>
      <c r="I28" s="266">
        <v>0</v>
      </c>
      <c r="J28" s="249"/>
      <c r="K28" s="229"/>
      <c r="L28" s="229"/>
      <c r="M28" s="325" t="s">
        <v>328</v>
      </c>
      <c r="N28" s="266" t="s">
        <v>328</v>
      </c>
      <c r="O28" s="207"/>
      <c r="P28" s="266">
        <v>0</v>
      </c>
      <c r="Q28" s="249">
        <v>3.7</v>
      </c>
      <c r="R28" s="229">
        <v>3.2</v>
      </c>
      <c r="S28" s="229">
        <v>3.4</v>
      </c>
      <c r="T28" s="325">
        <v>3.3</v>
      </c>
      <c r="U28" s="266">
        <v>6.7</v>
      </c>
      <c r="V28" s="207"/>
      <c r="W28" s="266">
        <v>10.4</v>
      </c>
      <c r="X28" s="249">
        <v>3.7</v>
      </c>
      <c r="Y28" s="229">
        <v>1.9</v>
      </c>
      <c r="Z28" s="229">
        <v>2.2000000000000002</v>
      </c>
      <c r="AA28" s="325">
        <v>2.0499999999999998</v>
      </c>
      <c r="AB28" s="266">
        <v>7.95</v>
      </c>
      <c r="AC28" s="207"/>
      <c r="AD28" s="266">
        <v>11.65</v>
      </c>
      <c r="AE28" s="266">
        <v>22.05</v>
      </c>
      <c r="AF28" s="326"/>
      <c r="AG28" s="208"/>
      <c r="AH28" s="148"/>
      <c r="AI28" s="204"/>
      <c r="AJ28" s="147"/>
      <c r="AK28" s="200"/>
    </row>
    <row r="29" spans="1:39" s="209" customFormat="1" ht="16.5" customHeight="1" thickBot="1" x14ac:dyDescent="0.25">
      <c r="A29" s="345" t="s">
        <v>164</v>
      </c>
      <c r="B29" s="346"/>
      <c r="C29" s="379"/>
      <c r="D29" s="354"/>
      <c r="E29" s="354"/>
      <c r="F29" s="354"/>
      <c r="G29" s="380"/>
      <c r="H29" s="353"/>
      <c r="I29" s="356">
        <v>32.9</v>
      </c>
      <c r="J29" s="379"/>
      <c r="K29" s="354"/>
      <c r="L29" s="354"/>
      <c r="M29" s="354"/>
      <c r="N29" s="380"/>
      <c r="O29" s="353"/>
      <c r="P29" s="356">
        <v>24.6</v>
      </c>
      <c r="Q29" s="379"/>
      <c r="R29" s="354"/>
      <c r="S29" s="354"/>
      <c r="T29" s="354"/>
      <c r="U29" s="380"/>
      <c r="V29" s="353"/>
      <c r="W29" s="356">
        <v>30.2</v>
      </c>
      <c r="X29" s="379"/>
      <c r="Y29" s="354"/>
      <c r="Z29" s="354"/>
      <c r="AA29" s="354"/>
      <c r="AB29" s="380"/>
      <c r="AC29" s="353"/>
      <c r="AD29" s="356">
        <v>34.599999999999994</v>
      </c>
      <c r="AE29" s="381">
        <v>122.3</v>
      </c>
      <c r="AF29" s="323">
        <v>3</v>
      </c>
      <c r="AG29" s="147"/>
      <c r="AM29" s="210"/>
    </row>
    <row r="30" spans="1:39" s="144" customFormat="1" ht="13.5" customHeight="1" outlineLevel="1" thickTop="1" x14ac:dyDescent="0.2">
      <c r="A30" s="451" t="s">
        <v>172</v>
      </c>
      <c r="B30" s="234" t="s">
        <v>66</v>
      </c>
      <c r="C30" s="249" t="s">
        <v>61</v>
      </c>
      <c r="D30" s="229" t="s">
        <v>35</v>
      </c>
      <c r="E30" s="229" t="s">
        <v>36</v>
      </c>
      <c r="F30" s="321" t="s">
        <v>72</v>
      </c>
      <c r="G30" s="266" t="s">
        <v>62</v>
      </c>
      <c r="H30" s="207" t="s">
        <v>65</v>
      </c>
      <c r="I30" s="290" t="s">
        <v>2</v>
      </c>
      <c r="J30" s="249" t="s">
        <v>61</v>
      </c>
      <c r="K30" s="229" t="s">
        <v>35</v>
      </c>
      <c r="L30" s="229" t="s">
        <v>36</v>
      </c>
      <c r="M30" s="321" t="s">
        <v>72</v>
      </c>
      <c r="N30" s="266" t="s">
        <v>62</v>
      </c>
      <c r="O30" s="207" t="s">
        <v>65</v>
      </c>
      <c r="P30" s="290" t="s">
        <v>3</v>
      </c>
      <c r="Q30" s="249" t="s">
        <v>61</v>
      </c>
      <c r="R30" s="229" t="s">
        <v>35</v>
      </c>
      <c r="S30" s="229" t="s">
        <v>36</v>
      </c>
      <c r="T30" s="321" t="s">
        <v>72</v>
      </c>
      <c r="U30" s="266" t="s">
        <v>62</v>
      </c>
      <c r="V30" s="207" t="s">
        <v>65</v>
      </c>
      <c r="W30" s="290" t="s">
        <v>4</v>
      </c>
      <c r="X30" s="249" t="s">
        <v>61</v>
      </c>
      <c r="Y30" s="229" t="s">
        <v>35</v>
      </c>
      <c r="Z30" s="229" t="s">
        <v>36</v>
      </c>
      <c r="AA30" s="321" t="s">
        <v>72</v>
      </c>
      <c r="AB30" s="266" t="s">
        <v>62</v>
      </c>
      <c r="AC30" s="207" t="s">
        <v>65</v>
      </c>
      <c r="AD30" s="290" t="s">
        <v>1</v>
      </c>
      <c r="AE30" s="291" t="s">
        <v>8</v>
      </c>
      <c r="AF30" s="291" t="s">
        <v>14</v>
      </c>
      <c r="AG30" s="148"/>
      <c r="AH30" s="148"/>
      <c r="AI30" s="204"/>
      <c r="AJ30" s="147"/>
      <c r="AK30" s="200"/>
    </row>
    <row r="31" spans="1:39" s="209" customFormat="1" ht="12.75" customHeight="1" outlineLevel="1" x14ac:dyDescent="0.2">
      <c r="A31" s="371" t="s">
        <v>171</v>
      </c>
      <c r="B31" s="145">
        <v>8</v>
      </c>
      <c r="C31" s="249">
        <v>2</v>
      </c>
      <c r="D31" s="229">
        <v>1.1000000000000001</v>
      </c>
      <c r="E31" s="229">
        <v>1</v>
      </c>
      <c r="F31" s="325">
        <v>1.05</v>
      </c>
      <c r="G31" s="266">
        <v>8.9499999999999993</v>
      </c>
      <c r="H31" s="207"/>
      <c r="I31" s="266">
        <v>10.95</v>
      </c>
      <c r="J31" s="249">
        <v>1.3</v>
      </c>
      <c r="K31" s="229">
        <v>2.6</v>
      </c>
      <c r="L31" s="229">
        <v>2.4</v>
      </c>
      <c r="M31" s="325">
        <v>2.5</v>
      </c>
      <c r="N31" s="266">
        <v>7.5</v>
      </c>
      <c r="O31" s="207"/>
      <c r="P31" s="266">
        <v>8.8000000000000007</v>
      </c>
      <c r="Q31" s="249">
        <v>3.9</v>
      </c>
      <c r="R31" s="229">
        <v>5.5</v>
      </c>
      <c r="S31" s="229">
        <v>5.8</v>
      </c>
      <c r="T31" s="325">
        <v>5.65</v>
      </c>
      <c r="U31" s="266">
        <v>4.3499999999999996</v>
      </c>
      <c r="V31" s="207"/>
      <c r="W31" s="266">
        <v>8.25</v>
      </c>
      <c r="X31" s="249">
        <v>3</v>
      </c>
      <c r="Y31" s="229">
        <v>5.3</v>
      </c>
      <c r="Z31" s="229">
        <v>4.9000000000000004</v>
      </c>
      <c r="AA31" s="325">
        <v>5.0999999999999996</v>
      </c>
      <c r="AB31" s="266">
        <v>4.9000000000000004</v>
      </c>
      <c r="AC31" s="207"/>
      <c r="AD31" s="266">
        <v>7.9</v>
      </c>
      <c r="AE31" s="266">
        <v>35.9</v>
      </c>
      <c r="AF31" s="326"/>
      <c r="AG31" s="208"/>
      <c r="AH31" s="148"/>
      <c r="AI31" s="204"/>
      <c r="AJ31" s="147"/>
      <c r="AK31" s="200"/>
    </row>
    <row r="32" spans="1:39" s="209" customFormat="1" ht="16.5" customHeight="1" thickBot="1" x14ac:dyDescent="0.25">
      <c r="A32" s="345" t="s">
        <v>172</v>
      </c>
      <c r="B32" s="346"/>
      <c r="C32" s="379"/>
      <c r="D32" s="354"/>
      <c r="E32" s="354"/>
      <c r="F32" s="354"/>
      <c r="G32" s="380"/>
      <c r="H32" s="353"/>
      <c r="I32" s="356">
        <v>10.95</v>
      </c>
      <c r="J32" s="379"/>
      <c r="K32" s="354"/>
      <c r="L32" s="354"/>
      <c r="M32" s="354"/>
      <c r="N32" s="380"/>
      <c r="O32" s="353"/>
      <c r="P32" s="356">
        <v>8.8000000000000007</v>
      </c>
      <c r="Q32" s="379"/>
      <c r="R32" s="354"/>
      <c r="S32" s="354"/>
      <c r="T32" s="354"/>
      <c r="U32" s="380"/>
      <c r="V32" s="353"/>
      <c r="W32" s="356">
        <v>8.25</v>
      </c>
      <c r="X32" s="379"/>
      <c r="Y32" s="354"/>
      <c r="Z32" s="354"/>
      <c r="AA32" s="354"/>
      <c r="AB32" s="380"/>
      <c r="AC32" s="353"/>
      <c r="AD32" s="356">
        <v>7.9</v>
      </c>
      <c r="AE32" s="381">
        <v>35.9</v>
      </c>
      <c r="AF32" s="323">
        <v>4</v>
      </c>
      <c r="AG32" s="147"/>
      <c r="AM32" s="210"/>
    </row>
    <row r="33" ht="13.5" thickTop="1" x14ac:dyDescent="0.2"/>
  </sheetData>
  <sheetProtection formatCells="0" formatColumns="0" formatRows="0" selectLockedCells="1" sort="0"/>
  <sortState ref="A6:AM41">
    <sortCondition descending="1" ref="AE6:AE41"/>
  </sortState>
  <mergeCells count="4">
    <mergeCell ref="D3:F3"/>
    <mergeCell ref="K3:M3"/>
    <mergeCell ref="R3:T3"/>
    <mergeCell ref="Y3:AA3"/>
  </mergeCells>
  <phoneticPr fontId="0" type="noConversion"/>
  <conditionalFormatting sqref="AE30 AE22 AF21:AF65464 AF13:AF14 AE14 AF4:AF6 AE4 AE6 AF1">
    <cfRule type="cellIs" dxfId="35" priority="2983" stopIfTrue="1" operator="equal">
      <formula>1</formula>
    </cfRule>
    <cfRule type="cellIs" dxfId="34" priority="2984" stopIfTrue="1" operator="equal">
      <formula>2</formula>
    </cfRule>
    <cfRule type="cellIs" dxfId="33" priority="2985" stopIfTrue="1" operator="equal">
      <formula>3</formula>
    </cfRule>
  </conditionalFormatting>
  <conditionalFormatting sqref="AE30:AF30 AE22:AF22 AE14:AF14 AE6:AF6">
    <cfRule type="cellIs" dxfId="32" priority="2986" stopIfTrue="1" operator="equal">
      <formula>1</formula>
    </cfRule>
    <cfRule type="cellIs" dxfId="31" priority="2987" stopIfTrue="1" operator="equal">
      <formula>2</formula>
    </cfRule>
    <cfRule type="cellIs" dxfId="30" priority="2988" stopIfTrue="1" operator="equal">
      <formula>3</formula>
    </cfRule>
  </conditionalFormatting>
  <conditionalFormatting sqref="AF21:AF32 AF13:AF14">
    <cfRule type="cellIs" dxfId="29" priority="2971" stopIfTrue="1" operator="equal">
      <formula>1</formula>
    </cfRule>
    <cfRule type="cellIs" dxfId="28" priority="2972" stopIfTrue="1" operator="equal">
      <formula>2</formula>
    </cfRule>
    <cfRule type="cellIs" dxfId="27" priority="2973" stopIfTrue="1" operator="equal">
      <formula>3</formula>
    </cfRule>
  </conditionalFormatting>
  <conditionalFormatting sqref="AF21:AF32 AF13:AF14">
    <cfRule type="cellIs" dxfId="26" priority="2968" stopIfTrue="1" operator="equal">
      <formula>1</formula>
    </cfRule>
    <cfRule type="cellIs" dxfId="25" priority="2969" stopIfTrue="1" operator="equal">
      <formula>2</formula>
    </cfRule>
    <cfRule type="cellIs" dxfId="24" priority="2970" stopIfTrue="1" operator="equal">
      <formula>3</formula>
    </cfRule>
  </conditionalFormatting>
  <printOptions horizontalCentered="1"/>
  <pageMargins left="0.27" right="0.11811023622047245" top="0.15748031496062992" bottom="0.19685039370078741" header="0.11811023622047245" footer="0.15748031496062992"/>
  <pageSetup paperSize="9" fitToHeight="4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workbookViewId="0">
      <selection activeCell="K6" sqref="K6"/>
    </sheetView>
  </sheetViews>
  <sheetFormatPr baseColWidth="10" defaultRowHeight="12.75" outlineLevelRow="1" outlineLevelCol="3" x14ac:dyDescent="0.2"/>
  <cols>
    <col min="1" max="1" width="21.140625" style="410" customWidth="1"/>
    <col min="2" max="2" width="2.7109375" style="414" bestFit="1" customWidth="1"/>
    <col min="3" max="3" width="3" style="422" bestFit="1" customWidth="1" outlineLevel="2"/>
    <col min="4" max="4" width="4" style="416" customWidth="1" outlineLevel="2"/>
    <col min="5" max="6" width="3.140625" style="417" hidden="1" customWidth="1" outlineLevel="3"/>
    <col min="7" max="7" width="4.28515625" style="418" hidden="1" customWidth="1" outlineLevel="3"/>
    <col min="8" max="8" width="4.42578125" style="419" customWidth="1" outlineLevel="2" collapsed="1"/>
    <col min="9" max="9" width="2" style="416" customWidth="1" outlineLevel="2"/>
    <col min="10" max="10" width="4.85546875" style="420" customWidth="1" outlineLevel="2"/>
    <col min="11" max="11" width="3.5703125" style="415" customWidth="1" outlineLevel="2"/>
    <col min="12" max="12" width="4" style="416" customWidth="1" outlineLevel="2"/>
    <col min="13" max="14" width="3.140625" style="417" hidden="1" customWidth="1" outlineLevel="3"/>
    <col min="15" max="15" width="4.28515625" style="418" hidden="1" customWidth="1" outlineLevel="3"/>
    <col min="16" max="16" width="4.42578125" style="419" customWidth="1" outlineLevel="2" collapsed="1"/>
    <col min="17" max="17" width="1.85546875" style="416" customWidth="1" outlineLevel="2"/>
    <col min="18" max="18" width="4.85546875" style="420" customWidth="1" outlineLevel="2"/>
    <col min="19" max="19" width="6.42578125" style="421" customWidth="1" outlineLevel="1"/>
    <col min="20" max="20" width="3" style="422" bestFit="1" customWidth="1" outlineLevel="2"/>
    <col min="21" max="21" width="3.42578125" style="423" customWidth="1" outlineLevel="2"/>
    <col min="22" max="23" width="3.140625" style="424" hidden="1" customWidth="1" outlineLevel="3"/>
    <col min="24" max="24" width="4.28515625" style="425" hidden="1" customWidth="1" outlineLevel="3"/>
    <col min="25" max="25" width="4.42578125" style="426" customWidth="1" outlineLevel="2" collapsed="1"/>
    <col min="26" max="26" width="2.28515625" style="423" customWidth="1" outlineLevel="2"/>
    <col min="27" max="27" width="6.28515625" style="148" customWidth="1" outlineLevel="1"/>
    <col min="28" max="28" width="3" style="422" bestFit="1" customWidth="1" outlineLevel="2"/>
    <col min="29" max="29" width="3.42578125" style="423" customWidth="1" outlineLevel="2"/>
    <col min="30" max="31" width="3.140625" style="424" hidden="1" customWidth="1" outlineLevel="3"/>
    <col min="32" max="32" width="4.28515625" style="425" hidden="1" customWidth="1" outlineLevel="3"/>
    <col min="33" max="33" width="4.42578125" style="426" customWidth="1" outlineLevel="2" collapsed="1"/>
    <col min="34" max="34" width="2.28515625" style="423" customWidth="1" outlineLevel="2"/>
    <col min="35" max="35" width="6.140625" style="148" customWidth="1" outlineLevel="1"/>
    <col min="36" max="36" width="3" style="422" bestFit="1" customWidth="1" outlineLevel="2"/>
    <col min="37" max="37" width="3.42578125" style="423" customWidth="1" outlineLevel="2"/>
    <col min="38" max="39" width="3.140625" style="424" hidden="1" customWidth="1" outlineLevel="3"/>
    <col min="40" max="40" width="4.28515625" style="425" hidden="1" customWidth="1" outlineLevel="3"/>
    <col min="41" max="41" width="4.42578125" style="426" customWidth="1" outlineLevel="2" collapsed="1"/>
    <col min="42" max="42" width="2.28515625" style="423" customWidth="1" outlineLevel="2"/>
    <col min="43" max="43" width="6" style="148" customWidth="1" outlineLevel="1"/>
    <col min="44" max="44" width="8.85546875" style="421" bestFit="1" customWidth="1"/>
    <col min="45" max="45" width="3.140625" style="427" bestFit="1" customWidth="1"/>
    <col min="46" max="46" width="4.7109375" style="426" customWidth="1"/>
    <col min="47" max="47" width="7.7109375" style="209" customWidth="1"/>
    <col min="48" max="48" width="7.42578125" style="209" customWidth="1"/>
    <col min="49" max="49" width="5.5703125" style="209" customWidth="1"/>
    <col min="50" max="50" width="9.5703125" style="209" customWidth="1"/>
    <col min="51" max="51" width="6.42578125" style="209" bestFit="1" customWidth="1"/>
    <col min="52" max="52" width="2" style="209" bestFit="1" customWidth="1"/>
    <col min="53" max="16384" width="11.42578125" style="209"/>
  </cols>
  <sheetData>
    <row r="1" spans="1:51" ht="17.25" customHeight="1" x14ac:dyDescent="0.2">
      <c r="A1" s="187" t="s">
        <v>71</v>
      </c>
      <c r="B1" s="231"/>
      <c r="C1" s="396"/>
      <c r="D1" s="257"/>
      <c r="E1" s="253"/>
      <c r="F1" s="253"/>
      <c r="G1" s="242"/>
      <c r="H1" s="241"/>
      <c r="I1" s="254"/>
      <c r="J1" s="242"/>
      <c r="K1" s="245"/>
      <c r="L1" s="257"/>
      <c r="M1" s="253"/>
      <c r="N1" s="253"/>
      <c r="O1" s="242"/>
      <c r="P1" s="241"/>
      <c r="Q1" s="254"/>
      <c r="R1" s="242"/>
      <c r="S1" s="251"/>
      <c r="T1" s="396"/>
      <c r="U1" s="258"/>
      <c r="V1" s="246"/>
      <c r="W1" s="246"/>
      <c r="X1" s="244"/>
      <c r="Y1" s="240"/>
      <c r="Z1" s="247"/>
      <c r="AA1" s="194"/>
      <c r="AB1" s="396"/>
      <c r="AC1" s="258"/>
      <c r="AD1" s="246"/>
      <c r="AE1" s="246"/>
      <c r="AF1" s="244"/>
      <c r="AG1" s="240"/>
      <c r="AH1" s="247"/>
      <c r="AI1" s="194"/>
      <c r="AJ1" s="396"/>
      <c r="AK1" s="258"/>
      <c r="AL1" s="246"/>
      <c r="AM1" s="246"/>
      <c r="AN1" s="244"/>
      <c r="AO1" s="240"/>
      <c r="AP1" s="247"/>
      <c r="AQ1" s="194"/>
      <c r="AR1" s="252"/>
      <c r="AS1" s="193"/>
      <c r="AT1" s="196"/>
    </row>
    <row r="2" spans="1:51" ht="21" x14ac:dyDescent="0.2">
      <c r="A2" s="187" t="s">
        <v>77</v>
      </c>
      <c r="B2" s="231"/>
      <c r="C2" s="396"/>
      <c r="D2" s="401"/>
      <c r="E2" s="402"/>
      <c r="F2" s="402"/>
      <c r="G2" s="403"/>
      <c r="H2" s="404"/>
      <c r="I2" s="405"/>
      <c r="J2" s="242"/>
      <c r="K2" s="245"/>
      <c r="L2" s="401"/>
      <c r="M2" s="402"/>
      <c r="N2" s="402"/>
      <c r="O2" s="403"/>
      <c r="P2" s="404"/>
      <c r="Q2" s="405"/>
      <c r="R2" s="242"/>
      <c r="S2" s="251"/>
      <c r="T2" s="396"/>
      <c r="U2" s="406"/>
      <c r="V2" s="407"/>
      <c r="W2" s="407"/>
      <c r="X2" s="408"/>
      <c r="Y2" s="409"/>
      <c r="Z2" s="247"/>
      <c r="AA2" s="194"/>
      <c r="AB2" s="396"/>
      <c r="AC2" s="258"/>
      <c r="AD2" s="407"/>
      <c r="AE2" s="407"/>
      <c r="AF2" s="408"/>
      <c r="AG2" s="409"/>
      <c r="AH2" s="247"/>
      <c r="AI2" s="194"/>
      <c r="AJ2" s="396"/>
      <c r="AK2" s="410"/>
      <c r="AL2" s="407"/>
      <c r="AM2" s="407"/>
      <c r="AN2" s="408"/>
      <c r="AO2" s="409"/>
      <c r="AP2" s="411"/>
      <c r="AQ2" s="194"/>
      <c r="AR2" s="412"/>
      <c r="AS2" s="413"/>
      <c r="AT2" s="209"/>
    </row>
    <row r="3" spans="1:51" ht="12" customHeight="1" thickBot="1" x14ac:dyDescent="0.25">
      <c r="A3" s="261"/>
      <c r="B3" s="231"/>
      <c r="C3" s="396"/>
      <c r="D3" s="401"/>
      <c r="E3" s="453" t="s">
        <v>76</v>
      </c>
      <c r="F3" s="453"/>
      <c r="G3" s="453"/>
      <c r="H3" s="404"/>
      <c r="I3" s="405"/>
      <c r="J3" s="242"/>
      <c r="K3" s="245"/>
      <c r="L3" s="401"/>
      <c r="M3" s="453" t="s">
        <v>76</v>
      </c>
      <c r="N3" s="453"/>
      <c r="O3" s="453"/>
      <c r="P3" s="404"/>
      <c r="Q3" s="405"/>
      <c r="R3" s="242"/>
      <c r="S3" s="251"/>
      <c r="T3" s="396"/>
      <c r="U3" s="406"/>
      <c r="V3" s="454" t="s">
        <v>76</v>
      </c>
      <c r="W3" s="454"/>
      <c r="X3" s="454"/>
      <c r="Y3" s="409"/>
      <c r="Z3" s="247"/>
      <c r="AA3" s="194"/>
      <c r="AB3" s="396"/>
      <c r="AC3" s="258"/>
      <c r="AD3" s="454" t="s">
        <v>76</v>
      </c>
      <c r="AE3" s="454"/>
      <c r="AF3" s="454"/>
      <c r="AG3" s="409"/>
      <c r="AH3" s="247"/>
      <c r="AI3" s="194"/>
      <c r="AJ3" s="396"/>
      <c r="AK3" s="410"/>
      <c r="AL3" s="454" t="s">
        <v>76</v>
      </c>
      <c r="AM3" s="454"/>
      <c r="AN3" s="454"/>
      <c r="AO3" s="409"/>
      <c r="AP3" s="411"/>
      <c r="AQ3" s="194"/>
      <c r="AR3" s="412"/>
      <c r="AS3" s="413"/>
      <c r="AT3" s="209"/>
    </row>
    <row r="4" spans="1:51" s="144" customFormat="1" ht="13.5" thickBot="1" x14ac:dyDescent="0.25">
      <c r="A4" s="327" t="s">
        <v>75</v>
      </c>
      <c r="B4" s="328"/>
      <c r="C4" s="397" t="s">
        <v>64</v>
      </c>
      <c r="D4" s="330" t="s">
        <v>61</v>
      </c>
      <c r="E4" s="331" t="s">
        <v>35</v>
      </c>
      <c r="F4" s="332" t="s">
        <v>36</v>
      </c>
      <c r="G4" s="333" t="s">
        <v>72</v>
      </c>
      <c r="H4" s="334" t="s">
        <v>62</v>
      </c>
      <c r="I4" s="335" t="s">
        <v>65</v>
      </c>
      <c r="J4" s="243" t="s">
        <v>310</v>
      </c>
      <c r="K4" s="329" t="s">
        <v>312</v>
      </c>
      <c r="L4" s="330" t="s">
        <v>61</v>
      </c>
      <c r="M4" s="331" t="s">
        <v>35</v>
      </c>
      <c r="N4" s="332" t="s">
        <v>36</v>
      </c>
      <c r="O4" s="333" t="s">
        <v>72</v>
      </c>
      <c r="P4" s="334" t="s">
        <v>62</v>
      </c>
      <c r="Q4" s="335" t="s">
        <v>65</v>
      </c>
      <c r="R4" s="243" t="s">
        <v>311</v>
      </c>
      <c r="S4" s="336" t="s">
        <v>2</v>
      </c>
      <c r="T4" s="397" t="s">
        <v>64</v>
      </c>
      <c r="U4" s="337" t="s">
        <v>61</v>
      </c>
      <c r="V4" s="338" t="s">
        <v>35</v>
      </c>
      <c r="W4" s="339" t="s">
        <v>36</v>
      </c>
      <c r="X4" s="340" t="s">
        <v>72</v>
      </c>
      <c r="Y4" s="341" t="s">
        <v>62</v>
      </c>
      <c r="Z4" s="342" t="s">
        <v>65</v>
      </c>
      <c r="AA4" s="343" t="s">
        <v>3</v>
      </c>
      <c r="AB4" s="397" t="s">
        <v>64</v>
      </c>
      <c r="AC4" s="337" t="s">
        <v>61</v>
      </c>
      <c r="AD4" s="338" t="s">
        <v>35</v>
      </c>
      <c r="AE4" s="339" t="s">
        <v>36</v>
      </c>
      <c r="AF4" s="340" t="s">
        <v>72</v>
      </c>
      <c r="AG4" s="341" t="s">
        <v>62</v>
      </c>
      <c r="AH4" s="342" t="s">
        <v>65</v>
      </c>
      <c r="AI4" s="343" t="s">
        <v>4</v>
      </c>
      <c r="AJ4" s="397" t="s">
        <v>64</v>
      </c>
      <c r="AK4" s="337" t="s">
        <v>61</v>
      </c>
      <c r="AL4" s="338" t="s">
        <v>35</v>
      </c>
      <c r="AM4" s="339" t="s">
        <v>36</v>
      </c>
      <c r="AN4" s="340" t="s">
        <v>72</v>
      </c>
      <c r="AO4" s="341" t="s">
        <v>62</v>
      </c>
      <c r="AP4" s="342" t="s">
        <v>65</v>
      </c>
      <c r="AQ4" s="343" t="s">
        <v>1</v>
      </c>
      <c r="AR4" s="336" t="s">
        <v>8</v>
      </c>
      <c r="AS4" s="344" t="s">
        <v>14</v>
      </c>
      <c r="AT4" s="209"/>
    </row>
    <row r="5" spans="1:51" s="144" customFormat="1" ht="18" customHeight="1" thickBot="1" x14ac:dyDescent="0.25">
      <c r="A5" s="358" t="s">
        <v>78</v>
      </c>
      <c r="B5" s="308"/>
      <c r="C5" s="398"/>
      <c r="D5" s="360"/>
      <c r="E5" s="361"/>
      <c r="F5" s="361"/>
      <c r="G5" s="362"/>
      <c r="H5" s="363"/>
      <c r="I5" s="360"/>
      <c r="J5" s="364"/>
      <c r="K5" s="359"/>
      <c r="L5" s="360"/>
      <c r="M5" s="361"/>
      <c r="N5" s="361"/>
      <c r="O5" s="362"/>
      <c r="P5" s="363"/>
      <c r="Q5" s="360"/>
      <c r="R5" s="364"/>
      <c r="S5" s="365"/>
      <c r="T5" s="398"/>
      <c r="U5" s="366"/>
      <c r="V5" s="310"/>
      <c r="W5" s="310"/>
      <c r="X5" s="367"/>
      <c r="Y5" s="368"/>
      <c r="Z5" s="366"/>
      <c r="AA5" s="314"/>
      <c r="AB5" s="398"/>
      <c r="AC5" s="366"/>
      <c r="AD5" s="310"/>
      <c r="AE5" s="310"/>
      <c r="AF5" s="367"/>
      <c r="AG5" s="368"/>
      <c r="AH5" s="366"/>
      <c r="AI5" s="314"/>
      <c r="AJ5" s="398"/>
      <c r="AK5" s="366"/>
      <c r="AL5" s="310"/>
      <c r="AM5" s="310"/>
      <c r="AN5" s="367"/>
      <c r="AO5" s="368"/>
      <c r="AP5" s="366"/>
      <c r="AQ5" s="314"/>
      <c r="AR5" s="369"/>
      <c r="AS5" s="370"/>
      <c r="AT5" s="196"/>
    </row>
    <row r="6" spans="1:51" s="144" customFormat="1" ht="12.75" customHeight="1" outlineLevel="1" x14ac:dyDescent="0.2">
      <c r="A6" s="451" t="s">
        <v>172</v>
      </c>
      <c r="B6" s="234" t="s">
        <v>66</v>
      </c>
      <c r="C6" s="399" t="s">
        <v>64</v>
      </c>
      <c r="D6" s="256" t="s">
        <v>61</v>
      </c>
      <c r="E6" s="255" t="s">
        <v>35</v>
      </c>
      <c r="F6" s="255" t="s">
        <v>36</v>
      </c>
      <c r="G6" s="320" t="s">
        <v>72</v>
      </c>
      <c r="H6" s="259" t="s">
        <v>62</v>
      </c>
      <c r="I6" s="256" t="s">
        <v>65</v>
      </c>
      <c r="J6" s="317" t="s">
        <v>310</v>
      </c>
      <c r="K6" s="319" t="s">
        <v>312</v>
      </c>
      <c r="L6" s="256" t="s">
        <v>61</v>
      </c>
      <c r="M6" s="255" t="s">
        <v>35</v>
      </c>
      <c r="N6" s="255" t="s">
        <v>36</v>
      </c>
      <c r="O6" s="320" t="s">
        <v>72</v>
      </c>
      <c r="P6" s="259" t="s">
        <v>62</v>
      </c>
      <c r="Q6" s="256" t="s">
        <v>65</v>
      </c>
      <c r="R6" s="317" t="s">
        <v>311</v>
      </c>
      <c r="S6" s="318" t="s">
        <v>2</v>
      </c>
      <c r="T6" s="399" t="s">
        <v>64</v>
      </c>
      <c r="U6" s="207" t="s">
        <v>61</v>
      </c>
      <c r="V6" s="229" t="s">
        <v>35</v>
      </c>
      <c r="W6" s="229" t="s">
        <v>36</v>
      </c>
      <c r="X6" s="321" t="s">
        <v>72</v>
      </c>
      <c r="Y6" s="260" t="s">
        <v>62</v>
      </c>
      <c r="Z6" s="207" t="s">
        <v>65</v>
      </c>
      <c r="AA6" s="290" t="s">
        <v>3</v>
      </c>
      <c r="AB6" s="399" t="s">
        <v>64</v>
      </c>
      <c r="AC6" s="207" t="s">
        <v>61</v>
      </c>
      <c r="AD6" s="229" t="s">
        <v>35</v>
      </c>
      <c r="AE6" s="229" t="s">
        <v>36</v>
      </c>
      <c r="AF6" s="321" t="s">
        <v>72</v>
      </c>
      <c r="AG6" s="260" t="s">
        <v>62</v>
      </c>
      <c r="AH6" s="207" t="s">
        <v>65</v>
      </c>
      <c r="AI6" s="290" t="s">
        <v>4</v>
      </c>
      <c r="AJ6" s="399" t="s">
        <v>64</v>
      </c>
      <c r="AK6" s="207" t="s">
        <v>61</v>
      </c>
      <c r="AL6" s="229" t="s">
        <v>35</v>
      </c>
      <c r="AM6" s="229" t="s">
        <v>36</v>
      </c>
      <c r="AN6" s="321" t="s">
        <v>72</v>
      </c>
      <c r="AO6" s="260" t="s">
        <v>62</v>
      </c>
      <c r="AP6" s="207" t="s">
        <v>65</v>
      </c>
      <c r="AQ6" s="290" t="s">
        <v>1</v>
      </c>
      <c r="AR6" s="322" t="s">
        <v>8</v>
      </c>
      <c r="AS6" s="291" t="s">
        <v>14</v>
      </c>
      <c r="AT6" s="148"/>
      <c r="AU6" s="148"/>
      <c r="AV6" s="204"/>
      <c r="AW6" s="147"/>
      <c r="AX6" s="200"/>
    </row>
    <row r="7" spans="1:51" ht="12.75" customHeight="1" outlineLevel="1" x14ac:dyDescent="0.2">
      <c r="A7" s="186" t="s">
        <v>173</v>
      </c>
      <c r="B7" s="234">
        <v>10</v>
      </c>
      <c r="C7" s="399">
        <v>9</v>
      </c>
      <c r="D7" s="256">
        <v>9</v>
      </c>
      <c r="E7" s="255">
        <v>0.8</v>
      </c>
      <c r="F7" s="255">
        <v>1</v>
      </c>
      <c r="G7" s="324">
        <v>0.9</v>
      </c>
      <c r="H7" s="259">
        <v>9.1</v>
      </c>
      <c r="I7" s="256"/>
      <c r="J7" s="324">
        <v>18.100000000000001</v>
      </c>
      <c r="K7" s="319"/>
      <c r="L7" s="256">
        <v>9</v>
      </c>
      <c r="M7" s="255">
        <v>1.2</v>
      </c>
      <c r="N7" s="255">
        <v>1.3</v>
      </c>
      <c r="O7" s="324">
        <v>1.25</v>
      </c>
      <c r="P7" s="259">
        <v>8.75</v>
      </c>
      <c r="Q7" s="256"/>
      <c r="R7" s="324">
        <v>17.75</v>
      </c>
      <c r="S7" s="318">
        <v>18.100000000000001</v>
      </c>
      <c r="T7" s="399">
        <v>9</v>
      </c>
      <c r="U7" s="207">
        <v>8</v>
      </c>
      <c r="V7" s="229">
        <v>3.7</v>
      </c>
      <c r="W7" s="229">
        <v>3.6</v>
      </c>
      <c r="X7" s="325">
        <v>3.6500000000000004</v>
      </c>
      <c r="Y7" s="260">
        <v>6.35</v>
      </c>
      <c r="Z7" s="207"/>
      <c r="AA7" s="266">
        <v>14.35</v>
      </c>
      <c r="AB7" s="399">
        <v>9</v>
      </c>
      <c r="AC7" s="207">
        <v>6.5</v>
      </c>
      <c r="AD7" s="229">
        <v>2.9</v>
      </c>
      <c r="AE7" s="229">
        <v>2.5</v>
      </c>
      <c r="AF7" s="325">
        <v>2.7</v>
      </c>
      <c r="AG7" s="260">
        <v>7.3</v>
      </c>
      <c r="AH7" s="207"/>
      <c r="AI7" s="266">
        <v>13.8</v>
      </c>
      <c r="AJ7" s="399">
        <v>8</v>
      </c>
      <c r="AK7" s="207">
        <v>8</v>
      </c>
      <c r="AL7" s="229">
        <v>3</v>
      </c>
      <c r="AM7" s="229">
        <v>3.3</v>
      </c>
      <c r="AN7" s="325">
        <v>3.15</v>
      </c>
      <c r="AO7" s="260">
        <v>6.85</v>
      </c>
      <c r="AP7" s="207"/>
      <c r="AQ7" s="266">
        <v>14.85</v>
      </c>
      <c r="AR7" s="318">
        <v>61.1</v>
      </c>
      <c r="AS7" s="326"/>
      <c r="AT7" s="208"/>
      <c r="AU7" s="148"/>
      <c r="AV7" s="204"/>
      <c r="AW7" s="147"/>
      <c r="AX7" s="200"/>
    </row>
    <row r="8" spans="1:51" ht="12.75" customHeight="1" outlineLevel="1" x14ac:dyDescent="0.2">
      <c r="A8" s="186" t="s">
        <v>174</v>
      </c>
      <c r="B8" s="234">
        <v>10</v>
      </c>
      <c r="C8" s="399">
        <v>8</v>
      </c>
      <c r="D8" s="256">
        <v>8</v>
      </c>
      <c r="E8" s="255">
        <v>0.9</v>
      </c>
      <c r="F8" s="255">
        <v>0.8</v>
      </c>
      <c r="G8" s="324">
        <v>0.85000000000000009</v>
      </c>
      <c r="H8" s="259">
        <v>9.15</v>
      </c>
      <c r="I8" s="256"/>
      <c r="J8" s="324">
        <v>17.149999999999999</v>
      </c>
      <c r="K8" s="319"/>
      <c r="L8" s="256">
        <v>8</v>
      </c>
      <c r="M8" s="255">
        <v>1.7</v>
      </c>
      <c r="N8" s="255">
        <v>1.8</v>
      </c>
      <c r="O8" s="324">
        <v>1.75</v>
      </c>
      <c r="P8" s="259">
        <v>8.25</v>
      </c>
      <c r="Q8" s="256"/>
      <c r="R8" s="324">
        <v>16.25</v>
      </c>
      <c r="S8" s="318">
        <v>17.149999999999999</v>
      </c>
      <c r="T8" s="399">
        <v>9</v>
      </c>
      <c r="U8" s="207">
        <v>8</v>
      </c>
      <c r="V8" s="229">
        <v>2.2000000000000002</v>
      </c>
      <c r="W8" s="229">
        <v>2.5</v>
      </c>
      <c r="X8" s="325">
        <v>2.35</v>
      </c>
      <c r="Y8" s="260">
        <v>7.65</v>
      </c>
      <c r="Z8" s="207"/>
      <c r="AA8" s="266">
        <v>15.65</v>
      </c>
      <c r="AB8" s="399">
        <v>9</v>
      </c>
      <c r="AC8" s="207">
        <v>8</v>
      </c>
      <c r="AD8" s="229">
        <v>2.4</v>
      </c>
      <c r="AE8" s="229">
        <v>2.7</v>
      </c>
      <c r="AF8" s="325">
        <v>2.5499999999999998</v>
      </c>
      <c r="AG8" s="260">
        <v>7.45</v>
      </c>
      <c r="AH8" s="207"/>
      <c r="AI8" s="266">
        <v>15.45</v>
      </c>
      <c r="AJ8" s="399">
        <v>8</v>
      </c>
      <c r="AK8" s="207">
        <v>8</v>
      </c>
      <c r="AL8" s="229">
        <v>3.4</v>
      </c>
      <c r="AM8" s="229">
        <v>3.5</v>
      </c>
      <c r="AN8" s="325">
        <v>3.45</v>
      </c>
      <c r="AO8" s="260">
        <v>6.55</v>
      </c>
      <c r="AP8" s="207"/>
      <c r="AQ8" s="266">
        <v>14.55</v>
      </c>
      <c r="AR8" s="318">
        <v>62.8</v>
      </c>
      <c r="AS8" s="326"/>
      <c r="AT8" s="208"/>
      <c r="AU8" s="148"/>
      <c r="AV8" s="204"/>
      <c r="AW8" s="147"/>
      <c r="AX8" s="200"/>
      <c r="AY8" s="210"/>
    </row>
    <row r="9" spans="1:51" ht="12.75" customHeight="1" outlineLevel="1" x14ac:dyDescent="0.2">
      <c r="A9" s="186" t="s">
        <v>313</v>
      </c>
      <c r="B9" s="234">
        <v>9</v>
      </c>
      <c r="C9" s="399">
        <v>9</v>
      </c>
      <c r="D9" s="256">
        <v>9</v>
      </c>
      <c r="E9" s="255">
        <v>1.3</v>
      </c>
      <c r="F9" s="255">
        <v>1.5</v>
      </c>
      <c r="G9" s="324">
        <v>1.4</v>
      </c>
      <c r="H9" s="259">
        <v>8.6</v>
      </c>
      <c r="I9" s="256"/>
      <c r="J9" s="324">
        <v>17.600000000000001</v>
      </c>
      <c r="K9" s="319"/>
      <c r="L9" s="256">
        <v>9</v>
      </c>
      <c r="M9" s="255">
        <v>1.1000000000000001</v>
      </c>
      <c r="N9" s="255">
        <v>1</v>
      </c>
      <c r="O9" s="324">
        <v>1.05</v>
      </c>
      <c r="P9" s="259">
        <v>8.9499999999999993</v>
      </c>
      <c r="Q9" s="256"/>
      <c r="R9" s="324">
        <v>17.95</v>
      </c>
      <c r="S9" s="318">
        <v>17.95</v>
      </c>
      <c r="T9" s="399">
        <v>10</v>
      </c>
      <c r="U9" s="207">
        <v>8.5</v>
      </c>
      <c r="V9" s="229">
        <v>2.9</v>
      </c>
      <c r="W9" s="229">
        <v>3.1</v>
      </c>
      <c r="X9" s="325">
        <v>3</v>
      </c>
      <c r="Y9" s="260">
        <v>7</v>
      </c>
      <c r="Z9" s="207"/>
      <c r="AA9" s="266">
        <v>15.5</v>
      </c>
      <c r="AB9" s="399">
        <v>10</v>
      </c>
      <c r="AC9" s="207">
        <v>7.1</v>
      </c>
      <c r="AD9" s="229">
        <v>2.2999999999999998</v>
      </c>
      <c r="AE9" s="229">
        <v>2.1</v>
      </c>
      <c r="AF9" s="325">
        <v>2.2000000000000002</v>
      </c>
      <c r="AG9" s="260">
        <v>7.8</v>
      </c>
      <c r="AH9" s="207"/>
      <c r="AI9" s="266">
        <v>14.899999999999999</v>
      </c>
      <c r="AJ9" s="399">
        <v>8</v>
      </c>
      <c r="AK9" s="207">
        <v>8</v>
      </c>
      <c r="AL9" s="229">
        <v>2.6</v>
      </c>
      <c r="AM9" s="229">
        <v>2.8</v>
      </c>
      <c r="AN9" s="325">
        <v>2.7</v>
      </c>
      <c r="AO9" s="260">
        <v>7.3</v>
      </c>
      <c r="AP9" s="207"/>
      <c r="AQ9" s="266">
        <v>15.3</v>
      </c>
      <c r="AR9" s="318">
        <v>63.650000000000006</v>
      </c>
      <c r="AS9" s="326"/>
      <c r="AT9" s="208"/>
      <c r="AU9" s="148"/>
      <c r="AV9" s="204"/>
      <c r="AW9" s="147"/>
      <c r="AX9" s="200"/>
      <c r="AY9" s="210"/>
    </row>
    <row r="10" spans="1:51" ht="16.5" customHeight="1" thickBot="1" x14ac:dyDescent="0.25">
      <c r="A10" s="345" t="s">
        <v>172</v>
      </c>
      <c r="B10" s="346"/>
      <c r="C10" s="400"/>
      <c r="D10" s="348"/>
      <c r="E10" s="349"/>
      <c r="F10" s="349"/>
      <c r="G10" s="349"/>
      <c r="H10" s="350"/>
      <c r="I10" s="348"/>
      <c r="J10" s="351"/>
      <c r="K10" s="347"/>
      <c r="L10" s="348"/>
      <c r="M10" s="349"/>
      <c r="N10" s="349"/>
      <c r="O10" s="349"/>
      <c r="P10" s="350"/>
      <c r="Q10" s="348"/>
      <c r="R10" s="351"/>
      <c r="S10" s="352">
        <v>53.199999999999996</v>
      </c>
      <c r="T10" s="400"/>
      <c r="U10" s="353"/>
      <c r="V10" s="354"/>
      <c r="W10" s="354"/>
      <c r="X10" s="354"/>
      <c r="Y10" s="355"/>
      <c r="Z10" s="353"/>
      <c r="AA10" s="356">
        <v>45.5</v>
      </c>
      <c r="AB10" s="400"/>
      <c r="AC10" s="353"/>
      <c r="AD10" s="354"/>
      <c r="AE10" s="354"/>
      <c r="AF10" s="354"/>
      <c r="AG10" s="355"/>
      <c r="AH10" s="353"/>
      <c r="AI10" s="356">
        <v>44.15</v>
      </c>
      <c r="AJ10" s="400"/>
      <c r="AK10" s="353"/>
      <c r="AL10" s="354"/>
      <c r="AM10" s="354"/>
      <c r="AN10" s="354"/>
      <c r="AO10" s="355"/>
      <c r="AP10" s="353"/>
      <c r="AQ10" s="356">
        <v>44.7</v>
      </c>
      <c r="AR10" s="357">
        <v>187.55</v>
      </c>
      <c r="AS10" s="323">
        <v>1</v>
      </c>
      <c r="AT10" s="147"/>
    </row>
    <row r="11" spans="1:51" s="144" customFormat="1" ht="13.5" customHeight="1" outlineLevel="1" thickTop="1" x14ac:dyDescent="0.2">
      <c r="A11" s="451" t="s">
        <v>86</v>
      </c>
      <c r="B11" s="234" t="s">
        <v>66</v>
      </c>
      <c r="C11" s="399" t="s">
        <v>64</v>
      </c>
      <c r="D11" s="256" t="s">
        <v>61</v>
      </c>
      <c r="E11" s="255" t="s">
        <v>35</v>
      </c>
      <c r="F11" s="255" t="s">
        <v>36</v>
      </c>
      <c r="G11" s="320" t="s">
        <v>72</v>
      </c>
      <c r="H11" s="259" t="s">
        <v>62</v>
      </c>
      <c r="I11" s="256" t="s">
        <v>65</v>
      </c>
      <c r="J11" s="317" t="s">
        <v>310</v>
      </c>
      <c r="K11" s="319" t="s">
        <v>312</v>
      </c>
      <c r="L11" s="256" t="s">
        <v>61</v>
      </c>
      <c r="M11" s="255" t="s">
        <v>35</v>
      </c>
      <c r="N11" s="255" t="s">
        <v>36</v>
      </c>
      <c r="O11" s="320" t="s">
        <v>72</v>
      </c>
      <c r="P11" s="259" t="s">
        <v>62</v>
      </c>
      <c r="Q11" s="256" t="s">
        <v>65</v>
      </c>
      <c r="R11" s="317" t="s">
        <v>311</v>
      </c>
      <c r="S11" s="318" t="s">
        <v>2</v>
      </c>
      <c r="T11" s="399" t="s">
        <v>64</v>
      </c>
      <c r="U11" s="207" t="s">
        <v>61</v>
      </c>
      <c r="V11" s="229" t="s">
        <v>35</v>
      </c>
      <c r="W11" s="229" t="s">
        <v>36</v>
      </c>
      <c r="X11" s="321" t="s">
        <v>72</v>
      </c>
      <c r="Y11" s="260" t="s">
        <v>62</v>
      </c>
      <c r="Z11" s="207" t="s">
        <v>65</v>
      </c>
      <c r="AA11" s="290" t="s">
        <v>3</v>
      </c>
      <c r="AB11" s="399" t="s">
        <v>64</v>
      </c>
      <c r="AC11" s="207" t="s">
        <v>61</v>
      </c>
      <c r="AD11" s="229" t="s">
        <v>35</v>
      </c>
      <c r="AE11" s="229" t="s">
        <v>36</v>
      </c>
      <c r="AF11" s="321" t="s">
        <v>72</v>
      </c>
      <c r="AG11" s="260" t="s">
        <v>62</v>
      </c>
      <c r="AH11" s="207" t="s">
        <v>65</v>
      </c>
      <c r="AI11" s="290" t="s">
        <v>4</v>
      </c>
      <c r="AJ11" s="399" t="s">
        <v>64</v>
      </c>
      <c r="AK11" s="207" t="s">
        <v>61</v>
      </c>
      <c r="AL11" s="229" t="s">
        <v>35</v>
      </c>
      <c r="AM11" s="229" t="s">
        <v>36</v>
      </c>
      <c r="AN11" s="321" t="s">
        <v>72</v>
      </c>
      <c r="AO11" s="260" t="s">
        <v>62</v>
      </c>
      <c r="AP11" s="207" t="s">
        <v>65</v>
      </c>
      <c r="AQ11" s="290" t="s">
        <v>1</v>
      </c>
      <c r="AR11" s="322" t="s">
        <v>8</v>
      </c>
      <c r="AS11" s="291" t="s">
        <v>14</v>
      </c>
      <c r="AT11" s="148"/>
      <c r="AU11" s="148"/>
      <c r="AV11" s="204"/>
      <c r="AW11" s="147"/>
      <c r="AX11" s="200"/>
    </row>
    <row r="12" spans="1:51" ht="12.75" customHeight="1" outlineLevel="1" x14ac:dyDescent="0.2">
      <c r="A12" s="186" t="s">
        <v>87</v>
      </c>
      <c r="B12" s="234">
        <v>9</v>
      </c>
      <c r="C12" s="399"/>
      <c r="D12" s="256"/>
      <c r="E12" s="255"/>
      <c r="F12" s="255"/>
      <c r="G12" s="324" t="s">
        <v>328</v>
      </c>
      <c r="H12" s="259" t="s">
        <v>328</v>
      </c>
      <c r="I12" s="256"/>
      <c r="J12" s="324">
        <v>0</v>
      </c>
      <c r="K12" s="319"/>
      <c r="L12" s="256"/>
      <c r="M12" s="255"/>
      <c r="N12" s="255"/>
      <c r="O12" s="324" t="s">
        <v>328</v>
      </c>
      <c r="P12" s="259" t="s">
        <v>328</v>
      </c>
      <c r="Q12" s="256"/>
      <c r="R12" s="324">
        <v>0</v>
      </c>
      <c r="S12" s="318">
        <v>0</v>
      </c>
      <c r="T12" s="399">
        <v>8</v>
      </c>
      <c r="U12" s="207">
        <v>6</v>
      </c>
      <c r="V12" s="229">
        <v>2</v>
      </c>
      <c r="W12" s="229">
        <v>2</v>
      </c>
      <c r="X12" s="325">
        <v>2</v>
      </c>
      <c r="Y12" s="260">
        <v>8</v>
      </c>
      <c r="Z12" s="207"/>
      <c r="AA12" s="266">
        <v>14</v>
      </c>
      <c r="AB12" s="399"/>
      <c r="AC12" s="207"/>
      <c r="AD12" s="229"/>
      <c r="AE12" s="229"/>
      <c r="AF12" s="325" t="s">
        <v>328</v>
      </c>
      <c r="AG12" s="260" t="s">
        <v>328</v>
      </c>
      <c r="AH12" s="207"/>
      <c r="AI12" s="266">
        <v>0</v>
      </c>
      <c r="AJ12" s="399">
        <v>9</v>
      </c>
      <c r="AK12" s="207">
        <v>7.5</v>
      </c>
      <c r="AL12" s="229">
        <v>4.0999999999999996</v>
      </c>
      <c r="AM12" s="229">
        <v>3.8</v>
      </c>
      <c r="AN12" s="325">
        <v>3.9499999999999997</v>
      </c>
      <c r="AO12" s="260">
        <v>6.0500000000000007</v>
      </c>
      <c r="AP12" s="207"/>
      <c r="AQ12" s="266">
        <v>13.55</v>
      </c>
      <c r="AR12" s="318">
        <v>27.55</v>
      </c>
      <c r="AS12" s="326"/>
      <c r="AT12" s="208"/>
      <c r="AU12" s="148"/>
      <c r="AV12" s="204"/>
      <c r="AW12" s="147"/>
      <c r="AX12" s="200"/>
    </row>
    <row r="13" spans="1:51" ht="12.75" customHeight="1" outlineLevel="1" x14ac:dyDescent="0.2">
      <c r="A13" s="186" t="s">
        <v>88</v>
      </c>
      <c r="B13" s="234">
        <v>8</v>
      </c>
      <c r="C13" s="399">
        <v>8</v>
      </c>
      <c r="D13" s="256">
        <v>8</v>
      </c>
      <c r="E13" s="255">
        <v>1.4</v>
      </c>
      <c r="F13" s="255">
        <v>1.5</v>
      </c>
      <c r="G13" s="324">
        <v>1.45</v>
      </c>
      <c r="H13" s="259">
        <v>8.5500000000000007</v>
      </c>
      <c r="I13" s="256"/>
      <c r="J13" s="324">
        <v>16.55</v>
      </c>
      <c r="K13" s="319"/>
      <c r="L13" s="256">
        <v>8</v>
      </c>
      <c r="M13" s="255">
        <v>1.7</v>
      </c>
      <c r="N13" s="255">
        <v>2.2000000000000002</v>
      </c>
      <c r="O13" s="324">
        <v>1.9500000000000002</v>
      </c>
      <c r="P13" s="259">
        <v>8.0500000000000007</v>
      </c>
      <c r="Q13" s="256"/>
      <c r="R13" s="324">
        <v>16.05</v>
      </c>
      <c r="S13" s="318">
        <v>16.55</v>
      </c>
      <c r="T13" s="399"/>
      <c r="U13" s="207"/>
      <c r="V13" s="229"/>
      <c r="W13" s="229"/>
      <c r="X13" s="325" t="s">
        <v>328</v>
      </c>
      <c r="Y13" s="260" t="s">
        <v>328</v>
      </c>
      <c r="Z13" s="207"/>
      <c r="AA13" s="266">
        <v>0</v>
      </c>
      <c r="AB13" s="399">
        <v>8</v>
      </c>
      <c r="AC13" s="207">
        <v>6</v>
      </c>
      <c r="AD13" s="229">
        <v>2.4</v>
      </c>
      <c r="AE13" s="229">
        <v>2</v>
      </c>
      <c r="AF13" s="325">
        <v>2.2000000000000002</v>
      </c>
      <c r="AG13" s="260">
        <v>7.8</v>
      </c>
      <c r="AH13" s="207"/>
      <c r="AI13" s="266">
        <v>13.8</v>
      </c>
      <c r="AJ13" s="399">
        <v>9</v>
      </c>
      <c r="AK13" s="207">
        <v>8</v>
      </c>
      <c r="AL13" s="229">
        <v>4.5999999999999996</v>
      </c>
      <c r="AM13" s="229">
        <v>4.5999999999999996</v>
      </c>
      <c r="AN13" s="325">
        <v>4.5999999999999996</v>
      </c>
      <c r="AO13" s="260">
        <v>5.4</v>
      </c>
      <c r="AP13" s="207"/>
      <c r="AQ13" s="266">
        <v>13.4</v>
      </c>
      <c r="AR13" s="318">
        <v>43.75</v>
      </c>
      <c r="AS13" s="326"/>
      <c r="AT13" s="208"/>
      <c r="AU13" s="148"/>
      <c r="AV13" s="204"/>
      <c r="AW13" s="147"/>
      <c r="AX13" s="200"/>
      <c r="AY13" s="210"/>
    </row>
    <row r="14" spans="1:51" ht="12.75" customHeight="1" outlineLevel="1" x14ac:dyDescent="0.2">
      <c r="A14" s="186" t="s">
        <v>89</v>
      </c>
      <c r="B14" s="234">
        <v>10</v>
      </c>
      <c r="C14" s="399"/>
      <c r="D14" s="256"/>
      <c r="E14" s="255"/>
      <c r="F14" s="255"/>
      <c r="G14" s="324" t="s">
        <v>328</v>
      </c>
      <c r="H14" s="259" t="s">
        <v>328</v>
      </c>
      <c r="I14" s="256"/>
      <c r="J14" s="324">
        <v>0</v>
      </c>
      <c r="K14" s="319"/>
      <c r="L14" s="256"/>
      <c r="M14" s="255"/>
      <c r="N14" s="255"/>
      <c r="O14" s="324" t="s">
        <v>328</v>
      </c>
      <c r="P14" s="259" t="s">
        <v>328</v>
      </c>
      <c r="Q14" s="256"/>
      <c r="R14" s="324">
        <v>0</v>
      </c>
      <c r="S14" s="318">
        <v>0</v>
      </c>
      <c r="T14" s="399">
        <v>8</v>
      </c>
      <c r="U14" s="207">
        <v>5</v>
      </c>
      <c r="V14" s="229">
        <v>3.1</v>
      </c>
      <c r="W14" s="229">
        <v>2.9</v>
      </c>
      <c r="X14" s="325">
        <v>3</v>
      </c>
      <c r="Y14" s="260">
        <v>7</v>
      </c>
      <c r="Z14" s="207"/>
      <c r="AA14" s="266">
        <v>12</v>
      </c>
      <c r="AB14" s="399"/>
      <c r="AC14" s="207"/>
      <c r="AD14" s="229"/>
      <c r="AE14" s="229"/>
      <c r="AF14" s="325" t="s">
        <v>328</v>
      </c>
      <c r="AG14" s="260" t="s">
        <v>328</v>
      </c>
      <c r="AH14" s="207"/>
      <c r="AI14" s="266">
        <v>0</v>
      </c>
      <c r="AJ14" s="399"/>
      <c r="AK14" s="207"/>
      <c r="AL14" s="229"/>
      <c r="AM14" s="229"/>
      <c r="AN14" s="325" t="s">
        <v>328</v>
      </c>
      <c r="AO14" s="260" t="s">
        <v>328</v>
      </c>
      <c r="AP14" s="207"/>
      <c r="AQ14" s="266">
        <v>0</v>
      </c>
      <c r="AR14" s="318">
        <v>12</v>
      </c>
      <c r="AS14" s="326"/>
      <c r="AT14" s="208"/>
      <c r="AU14" s="148"/>
      <c r="AV14" s="204"/>
      <c r="AW14" s="147"/>
      <c r="AX14" s="200"/>
      <c r="AY14" s="210"/>
    </row>
    <row r="15" spans="1:51" ht="12.75" customHeight="1" outlineLevel="1" x14ac:dyDescent="0.2">
      <c r="A15" s="186" t="s">
        <v>90</v>
      </c>
      <c r="B15" s="234">
        <v>9</v>
      </c>
      <c r="C15" s="399">
        <v>9</v>
      </c>
      <c r="D15" s="256">
        <v>9</v>
      </c>
      <c r="E15" s="255">
        <v>1.8</v>
      </c>
      <c r="F15" s="255">
        <v>1.7</v>
      </c>
      <c r="G15" s="324">
        <v>1.75</v>
      </c>
      <c r="H15" s="259">
        <v>8.25</v>
      </c>
      <c r="I15" s="256"/>
      <c r="J15" s="324">
        <v>17.25</v>
      </c>
      <c r="K15" s="319"/>
      <c r="L15" s="256">
        <v>9</v>
      </c>
      <c r="M15" s="255">
        <v>1.4</v>
      </c>
      <c r="N15" s="255">
        <v>1.2</v>
      </c>
      <c r="O15" s="324">
        <v>1.2999999999999998</v>
      </c>
      <c r="P15" s="259">
        <v>8.6999999999999993</v>
      </c>
      <c r="Q15" s="256"/>
      <c r="R15" s="324">
        <v>17.7</v>
      </c>
      <c r="S15" s="318">
        <v>17.7</v>
      </c>
      <c r="T15" s="399">
        <v>10</v>
      </c>
      <c r="U15" s="207">
        <v>9</v>
      </c>
      <c r="V15" s="229">
        <v>4.9000000000000004</v>
      </c>
      <c r="W15" s="229">
        <v>4.7</v>
      </c>
      <c r="X15" s="325">
        <v>4.8000000000000007</v>
      </c>
      <c r="Y15" s="260">
        <v>5.1999999999999993</v>
      </c>
      <c r="Z15" s="207"/>
      <c r="AA15" s="266">
        <v>14.2</v>
      </c>
      <c r="AB15" s="399">
        <v>10</v>
      </c>
      <c r="AC15" s="207">
        <v>4</v>
      </c>
      <c r="AD15" s="229">
        <v>3</v>
      </c>
      <c r="AE15" s="229">
        <v>3.3</v>
      </c>
      <c r="AF15" s="325">
        <v>3.15</v>
      </c>
      <c r="AG15" s="260">
        <v>6.85</v>
      </c>
      <c r="AH15" s="207"/>
      <c r="AI15" s="266">
        <v>10.85</v>
      </c>
      <c r="AJ15" s="399">
        <v>10</v>
      </c>
      <c r="AK15" s="207">
        <v>8</v>
      </c>
      <c r="AL15" s="229">
        <v>2.9</v>
      </c>
      <c r="AM15" s="229">
        <v>2.9</v>
      </c>
      <c r="AN15" s="325">
        <v>2.9</v>
      </c>
      <c r="AO15" s="260">
        <v>7.1</v>
      </c>
      <c r="AP15" s="207"/>
      <c r="AQ15" s="266">
        <v>15.1</v>
      </c>
      <c r="AR15" s="318">
        <v>57.85</v>
      </c>
      <c r="AS15" s="326"/>
      <c r="AT15" s="208"/>
      <c r="AU15" s="148"/>
      <c r="AV15" s="204"/>
      <c r="AW15" s="147"/>
      <c r="AX15" s="200"/>
    </row>
    <row r="16" spans="1:51" ht="12.75" customHeight="1" outlineLevel="1" x14ac:dyDescent="0.2">
      <c r="A16" s="186" t="s">
        <v>91</v>
      </c>
      <c r="B16" s="234">
        <v>9</v>
      </c>
      <c r="C16" s="399">
        <v>8</v>
      </c>
      <c r="D16" s="256">
        <v>8</v>
      </c>
      <c r="E16" s="255">
        <v>1.8</v>
      </c>
      <c r="F16" s="255">
        <v>1.6</v>
      </c>
      <c r="G16" s="324">
        <v>1.7000000000000002</v>
      </c>
      <c r="H16" s="259">
        <v>8.3000000000000007</v>
      </c>
      <c r="I16" s="256"/>
      <c r="J16" s="324">
        <v>16.3</v>
      </c>
      <c r="K16" s="319"/>
      <c r="L16" s="256">
        <v>8</v>
      </c>
      <c r="M16" s="255">
        <v>1.6</v>
      </c>
      <c r="N16" s="255">
        <v>1.4</v>
      </c>
      <c r="O16" s="324">
        <v>1.5</v>
      </c>
      <c r="P16" s="259">
        <v>8.5</v>
      </c>
      <c r="Q16" s="256"/>
      <c r="R16" s="324">
        <v>16.5</v>
      </c>
      <c r="S16" s="318">
        <v>16.5</v>
      </c>
      <c r="T16" s="399"/>
      <c r="U16" s="207"/>
      <c r="V16" s="229"/>
      <c r="W16" s="229"/>
      <c r="X16" s="325" t="s">
        <v>328</v>
      </c>
      <c r="Y16" s="260" t="s">
        <v>328</v>
      </c>
      <c r="Z16" s="207"/>
      <c r="AA16" s="266">
        <v>0</v>
      </c>
      <c r="AB16" s="399">
        <v>8</v>
      </c>
      <c r="AC16" s="207">
        <v>6</v>
      </c>
      <c r="AD16" s="229">
        <v>1.7</v>
      </c>
      <c r="AE16" s="229">
        <v>1.7</v>
      </c>
      <c r="AF16" s="325">
        <v>1.7</v>
      </c>
      <c r="AG16" s="260">
        <v>8.3000000000000007</v>
      </c>
      <c r="AH16" s="207"/>
      <c r="AI16" s="266">
        <v>14.3</v>
      </c>
      <c r="AJ16" s="399"/>
      <c r="AK16" s="207"/>
      <c r="AL16" s="229"/>
      <c r="AM16" s="229"/>
      <c r="AN16" s="325" t="s">
        <v>328</v>
      </c>
      <c r="AO16" s="260" t="s">
        <v>328</v>
      </c>
      <c r="AP16" s="207"/>
      <c r="AQ16" s="266">
        <v>0</v>
      </c>
      <c r="AR16" s="318">
        <v>30.8</v>
      </c>
      <c r="AS16" s="326"/>
      <c r="AT16" s="208"/>
    </row>
    <row r="17" spans="1:51" ht="12.75" customHeight="1" outlineLevel="1" x14ac:dyDescent="0.2">
      <c r="A17" s="186" t="s">
        <v>92</v>
      </c>
      <c r="B17" s="234">
        <v>10</v>
      </c>
      <c r="C17" s="399">
        <v>8</v>
      </c>
      <c r="D17" s="256">
        <v>8</v>
      </c>
      <c r="E17" s="255">
        <v>1.4</v>
      </c>
      <c r="F17" s="255">
        <v>1.3</v>
      </c>
      <c r="G17" s="324">
        <v>1.35</v>
      </c>
      <c r="H17" s="259">
        <v>8.65</v>
      </c>
      <c r="I17" s="256"/>
      <c r="J17" s="324">
        <v>16.649999999999999</v>
      </c>
      <c r="K17" s="319"/>
      <c r="L17" s="256">
        <v>8</v>
      </c>
      <c r="M17" s="255">
        <v>1.9</v>
      </c>
      <c r="N17" s="255">
        <v>1.7</v>
      </c>
      <c r="O17" s="324">
        <v>1.7999999999999998</v>
      </c>
      <c r="P17" s="259">
        <v>8.1999999999999993</v>
      </c>
      <c r="Q17" s="256"/>
      <c r="R17" s="324">
        <v>16.2</v>
      </c>
      <c r="S17" s="318">
        <v>16.649999999999999</v>
      </c>
      <c r="T17" s="399">
        <v>8</v>
      </c>
      <c r="U17" s="207">
        <v>5</v>
      </c>
      <c r="V17" s="229">
        <v>2.1</v>
      </c>
      <c r="W17" s="229">
        <v>1.9</v>
      </c>
      <c r="X17" s="325">
        <v>2</v>
      </c>
      <c r="Y17" s="260">
        <v>8</v>
      </c>
      <c r="Z17" s="207"/>
      <c r="AA17" s="266">
        <v>13</v>
      </c>
      <c r="AB17" s="399">
        <v>8</v>
      </c>
      <c r="AC17" s="207">
        <v>6</v>
      </c>
      <c r="AD17" s="229">
        <v>1.9</v>
      </c>
      <c r="AE17" s="229">
        <v>1.7</v>
      </c>
      <c r="AF17" s="325">
        <v>1.7999999999999998</v>
      </c>
      <c r="AG17" s="260">
        <v>8.1999999999999993</v>
      </c>
      <c r="AH17" s="207"/>
      <c r="AI17" s="266">
        <v>14.2</v>
      </c>
      <c r="AJ17" s="399">
        <v>9</v>
      </c>
      <c r="AK17" s="207">
        <v>8</v>
      </c>
      <c r="AL17" s="229">
        <v>3.6</v>
      </c>
      <c r="AM17" s="229">
        <v>3.5</v>
      </c>
      <c r="AN17" s="325">
        <v>3.55</v>
      </c>
      <c r="AO17" s="260">
        <v>6.45</v>
      </c>
      <c r="AP17" s="207"/>
      <c r="AQ17" s="266">
        <v>14.45</v>
      </c>
      <c r="AR17" s="318">
        <v>58.3</v>
      </c>
      <c r="AS17" s="326"/>
      <c r="AT17" s="208"/>
    </row>
    <row r="18" spans="1:51" ht="16.5" thickBot="1" x14ac:dyDescent="0.25">
      <c r="A18" s="345" t="s">
        <v>86</v>
      </c>
      <c r="B18" s="346"/>
      <c r="C18" s="400"/>
      <c r="D18" s="348"/>
      <c r="E18" s="349"/>
      <c r="F18" s="349"/>
      <c r="G18" s="349"/>
      <c r="H18" s="350"/>
      <c r="I18" s="348"/>
      <c r="J18" s="351"/>
      <c r="K18" s="347"/>
      <c r="L18" s="348"/>
      <c r="M18" s="349"/>
      <c r="N18" s="349"/>
      <c r="O18" s="349"/>
      <c r="P18" s="350"/>
      <c r="Q18" s="348"/>
      <c r="R18" s="351"/>
      <c r="S18" s="352">
        <v>50.899999999999991</v>
      </c>
      <c r="T18" s="400"/>
      <c r="U18" s="353"/>
      <c r="V18" s="354"/>
      <c r="W18" s="354"/>
      <c r="X18" s="354"/>
      <c r="Y18" s="355"/>
      <c r="Z18" s="353"/>
      <c r="AA18" s="356">
        <v>41.2</v>
      </c>
      <c r="AB18" s="400"/>
      <c r="AC18" s="353"/>
      <c r="AD18" s="354"/>
      <c r="AE18" s="354"/>
      <c r="AF18" s="354"/>
      <c r="AG18" s="355"/>
      <c r="AH18" s="353"/>
      <c r="AI18" s="356">
        <v>42.3</v>
      </c>
      <c r="AJ18" s="400"/>
      <c r="AK18" s="353"/>
      <c r="AL18" s="354"/>
      <c r="AM18" s="354"/>
      <c r="AN18" s="354"/>
      <c r="AO18" s="355"/>
      <c r="AP18" s="353"/>
      <c r="AQ18" s="356">
        <v>43.099999999999994</v>
      </c>
      <c r="AR18" s="357">
        <v>177.49999999999997</v>
      </c>
      <c r="AS18" s="323">
        <v>2</v>
      </c>
      <c r="AT18" s="147"/>
    </row>
    <row r="19" spans="1:51" s="144" customFormat="1" ht="13.5" customHeight="1" outlineLevel="1" thickTop="1" x14ac:dyDescent="0.2">
      <c r="A19" s="451" t="s">
        <v>106</v>
      </c>
      <c r="B19" s="234" t="s">
        <v>66</v>
      </c>
      <c r="C19" s="399" t="s">
        <v>64</v>
      </c>
      <c r="D19" s="256" t="s">
        <v>61</v>
      </c>
      <c r="E19" s="255" t="s">
        <v>35</v>
      </c>
      <c r="F19" s="255" t="s">
        <v>36</v>
      </c>
      <c r="G19" s="320" t="s">
        <v>72</v>
      </c>
      <c r="H19" s="259" t="s">
        <v>62</v>
      </c>
      <c r="I19" s="256" t="s">
        <v>65</v>
      </c>
      <c r="J19" s="317" t="s">
        <v>310</v>
      </c>
      <c r="K19" s="319" t="s">
        <v>312</v>
      </c>
      <c r="L19" s="256" t="s">
        <v>61</v>
      </c>
      <c r="M19" s="255" t="s">
        <v>35</v>
      </c>
      <c r="N19" s="255" t="s">
        <v>36</v>
      </c>
      <c r="O19" s="320" t="s">
        <v>72</v>
      </c>
      <c r="P19" s="259" t="s">
        <v>62</v>
      </c>
      <c r="Q19" s="256" t="s">
        <v>65</v>
      </c>
      <c r="R19" s="317" t="s">
        <v>311</v>
      </c>
      <c r="S19" s="318" t="s">
        <v>2</v>
      </c>
      <c r="T19" s="399" t="s">
        <v>64</v>
      </c>
      <c r="U19" s="207" t="s">
        <v>61</v>
      </c>
      <c r="V19" s="229" t="s">
        <v>35</v>
      </c>
      <c r="W19" s="229" t="s">
        <v>36</v>
      </c>
      <c r="X19" s="321" t="s">
        <v>72</v>
      </c>
      <c r="Y19" s="260" t="s">
        <v>62</v>
      </c>
      <c r="Z19" s="207" t="s">
        <v>65</v>
      </c>
      <c r="AA19" s="290" t="s">
        <v>3</v>
      </c>
      <c r="AB19" s="399" t="s">
        <v>64</v>
      </c>
      <c r="AC19" s="207" t="s">
        <v>61</v>
      </c>
      <c r="AD19" s="229" t="s">
        <v>35</v>
      </c>
      <c r="AE19" s="229" t="s">
        <v>36</v>
      </c>
      <c r="AF19" s="321" t="s">
        <v>72</v>
      </c>
      <c r="AG19" s="260" t="s">
        <v>62</v>
      </c>
      <c r="AH19" s="207" t="s">
        <v>65</v>
      </c>
      <c r="AI19" s="290" t="s">
        <v>4</v>
      </c>
      <c r="AJ19" s="399" t="s">
        <v>64</v>
      </c>
      <c r="AK19" s="207" t="s">
        <v>61</v>
      </c>
      <c r="AL19" s="229" t="s">
        <v>35</v>
      </c>
      <c r="AM19" s="229" t="s">
        <v>36</v>
      </c>
      <c r="AN19" s="321" t="s">
        <v>72</v>
      </c>
      <c r="AO19" s="260" t="s">
        <v>62</v>
      </c>
      <c r="AP19" s="207" t="s">
        <v>65</v>
      </c>
      <c r="AQ19" s="290" t="s">
        <v>1</v>
      </c>
      <c r="AR19" s="322" t="s">
        <v>8</v>
      </c>
      <c r="AS19" s="291" t="s">
        <v>14</v>
      </c>
      <c r="AT19" s="148"/>
      <c r="AU19" s="148"/>
      <c r="AV19" s="204"/>
      <c r="AW19" s="147"/>
      <c r="AX19" s="200"/>
    </row>
    <row r="20" spans="1:51" ht="12.75" customHeight="1" outlineLevel="1" x14ac:dyDescent="0.2">
      <c r="A20" s="186" t="s">
        <v>107</v>
      </c>
      <c r="B20" s="234">
        <v>9</v>
      </c>
      <c r="C20" s="399">
        <v>10</v>
      </c>
      <c r="D20" s="256">
        <v>8</v>
      </c>
      <c r="E20" s="255">
        <v>2.9</v>
      </c>
      <c r="F20" s="255">
        <v>3.2</v>
      </c>
      <c r="G20" s="324">
        <v>3.05</v>
      </c>
      <c r="H20" s="259">
        <v>6.95</v>
      </c>
      <c r="I20" s="256"/>
      <c r="J20" s="324">
        <v>14.95</v>
      </c>
      <c r="K20" s="319"/>
      <c r="L20" s="256">
        <v>8</v>
      </c>
      <c r="M20" s="255">
        <v>3.3</v>
      </c>
      <c r="N20" s="255">
        <v>2.8</v>
      </c>
      <c r="O20" s="324">
        <v>3.05</v>
      </c>
      <c r="P20" s="259">
        <v>6.95</v>
      </c>
      <c r="Q20" s="256"/>
      <c r="R20" s="324">
        <v>14.95</v>
      </c>
      <c r="S20" s="318">
        <v>14.95</v>
      </c>
      <c r="T20" s="399">
        <v>8</v>
      </c>
      <c r="U20" s="207">
        <v>6</v>
      </c>
      <c r="V20" s="229">
        <v>2.9</v>
      </c>
      <c r="W20" s="229">
        <v>2.5</v>
      </c>
      <c r="X20" s="325">
        <v>2.7</v>
      </c>
      <c r="Y20" s="260">
        <v>7.3</v>
      </c>
      <c r="Z20" s="207"/>
      <c r="AA20" s="266">
        <v>13.3</v>
      </c>
      <c r="AB20" s="399">
        <v>9</v>
      </c>
      <c r="AC20" s="207">
        <v>5.5</v>
      </c>
      <c r="AD20" s="229">
        <v>3.4</v>
      </c>
      <c r="AE20" s="229">
        <v>3.2</v>
      </c>
      <c r="AF20" s="325">
        <v>3.3</v>
      </c>
      <c r="AG20" s="260">
        <v>6.7</v>
      </c>
      <c r="AH20" s="207"/>
      <c r="AI20" s="266">
        <v>12.2</v>
      </c>
      <c r="AJ20" s="399">
        <v>8</v>
      </c>
      <c r="AK20" s="207">
        <v>6</v>
      </c>
      <c r="AL20" s="229">
        <v>0.7</v>
      </c>
      <c r="AM20" s="229">
        <v>1</v>
      </c>
      <c r="AN20" s="325">
        <v>0.85</v>
      </c>
      <c r="AO20" s="260">
        <v>9.15</v>
      </c>
      <c r="AP20" s="207"/>
      <c r="AQ20" s="266">
        <v>15.15</v>
      </c>
      <c r="AR20" s="318">
        <v>55.6</v>
      </c>
      <c r="AS20" s="326"/>
      <c r="AT20" s="208"/>
      <c r="AU20" s="148"/>
      <c r="AV20" s="204"/>
      <c r="AW20" s="147"/>
      <c r="AX20" s="200"/>
    </row>
    <row r="21" spans="1:51" ht="12.75" customHeight="1" outlineLevel="1" x14ac:dyDescent="0.2">
      <c r="A21" s="186" t="s">
        <v>108</v>
      </c>
      <c r="B21" s="234">
        <v>9</v>
      </c>
      <c r="C21" s="399">
        <v>10</v>
      </c>
      <c r="D21" s="256">
        <v>8</v>
      </c>
      <c r="E21" s="255">
        <v>2.5</v>
      </c>
      <c r="F21" s="255">
        <v>2</v>
      </c>
      <c r="G21" s="324">
        <v>2.25</v>
      </c>
      <c r="H21" s="259">
        <v>7.75</v>
      </c>
      <c r="I21" s="256"/>
      <c r="J21" s="324">
        <v>15.75</v>
      </c>
      <c r="K21" s="319"/>
      <c r="L21" s="256">
        <v>8</v>
      </c>
      <c r="M21" s="255">
        <v>2.5</v>
      </c>
      <c r="N21" s="255">
        <v>2.2999999999999998</v>
      </c>
      <c r="O21" s="324">
        <v>2.4</v>
      </c>
      <c r="P21" s="259">
        <v>7.6</v>
      </c>
      <c r="Q21" s="256"/>
      <c r="R21" s="324">
        <v>15.6</v>
      </c>
      <c r="S21" s="318">
        <v>15.675000000000001</v>
      </c>
      <c r="T21" s="399">
        <v>8</v>
      </c>
      <c r="U21" s="207">
        <v>6</v>
      </c>
      <c r="V21" s="229">
        <v>2</v>
      </c>
      <c r="W21" s="229">
        <v>1.6</v>
      </c>
      <c r="X21" s="325">
        <v>1.8</v>
      </c>
      <c r="Y21" s="260">
        <v>8.1999999999999993</v>
      </c>
      <c r="Z21" s="207"/>
      <c r="AA21" s="266">
        <v>14.2</v>
      </c>
      <c r="AB21" s="399">
        <v>9</v>
      </c>
      <c r="AC21" s="207">
        <v>7</v>
      </c>
      <c r="AD21" s="229">
        <v>3</v>
      </c>
      <c r="AE21" s="229">
        <v>3</v>
      </c>
      <c r="AF21" s="325">
        <v>3</v>
      </c>
      <c r="AG21" s="260">
        <v>7</v>
      </c>
      <c r="AH21" s="207"/>
      <c r="AI21" s="266">
        <v>14</v>
      </c>
      <c r="AJ21" s="399">
        <v>9</v>
      </c>
      <c r="AK21" s="207">
        <v>8</v>
      </c>
      <c r="AL21" s="229">
        <v>3.8</v>
      </c>
      <c r="AM21" s="229">
        <v>3.4</v>
      </c>
      <c r="AN21" s="325">
        <v>3.5999999999999996</v>
      </c>
      <c r="AO21" s="260">
        <v>6.4</v>
      </c>
      <c r="AP21" s="207"/>
      <c r="AQ21" s="266">
        <v>14.4</v>
      </c>
      <c r="AR21" s="318">
        <v>58.274999999999999</v>
      </c>
      <c r="AS21" s="326"/>
      <c r="AT21" s="208"/>
      <c r="AU21" s="148"/>
      <c r="AV21" s="204"/>
      <c r="AW21" s="147"/>
      <c r="AX21" s="200"/>
      <c r="AY21" s="210"/>
    </row>
    <row r="22" spans="1:51" ht="12.75" customHeight="1" outlineLevel="1" x14ac:dyDescent="0.2">
      <c r="A22" s="186" t="s">
        <v>109</v>
      </c>
      <c r="B22" s="234">
        <v>10</v>
      </c>
      <c r="C22" s="399">
        <v>9</v>
      </c>
      <c r="D22" s="256">
        <v>8</v>
      </c>
      <c r="E22" s="255">
        <v>1.7</v>
      </c>
      <c r="F22" s="255">
        <v>1.8</v>
      </c>
      <c r="G22" s="324">
        <v>1.75</v>
      </c>
      <c r="H22" s="259">
        <v>8.25</v>
      </c>
      <c r="I22" s="256"/>
      <c r="J22" s="324">
        <v>16.25</v>
      </c>
      <c r="K22" s="319"/>
      <c r="L22" s="256">
        <v>8</v>
      </c>
      <c r="M22" s="255">
        <v>2.5</v>
      </c>
      <c r="N22" s="255">
        <v>2.2999999999999998</v>
      </c>
      <c r="O22" s="324">
        <v>2.4</v>
      </c>
      <c r="P22" s="259">
        <v>7.6</v>
      </c>
      <c r="Q22" s="256"/>
      <c r="R22" s="324">
        <v>15.6</v>
      </c>
      <c r="S22" s="318">
        <v>16.25</v>
      </c>
      <c r="T22" s="399">
        <v>9</v>
      </c>
      <c r="U22" s="207">
        <v>6.5</v>
      </c>
      <c r="V22" s="229">
        <v>3.9</v>
      </c>
      <c r="W22" s="229">
        <v>3.5</v>
      </c>
      <c r="X22" s="325">
        <v>3.7</v>
      </c>
      <c r="Y22" s="260">
        <v>6.3</v>
      </c>
      <c r="Z22" s="207"/>
      <c r="AA22" s="266">
        <v>12.8</v>
      </c>
      <c r="AB22" s="399">
        <v>9</v>
      </c>
      <c r="AC22" s="207">
        <v>7</v>
      </c>
      <c r="AD22" s="229">
        <v>1.7</v>
      </c>
      <c r="AE22" s="229">
        <v>1.8</v>
      </c>
      <c r="AF22" s="325">
        <v>1.75</v>
      </c>
      <c r="AG22" s="260">
        <v>8.25</v>
      </c>
      <c r="AH22" s="207"/>
      <c r="AI22" s="266">
        <v>15.25</v>
      </c>
      <c r="AJ22" s="399">
        <v>9</v>
      </c>
      <c r="AK22" s="207">
        <v>8</v>
      </c>
      <c r="AL22" s="229">
        <v>3.7</v>
      </c>
      <c r="AM22" s="229">
        <v>3.6</v>
      </c>
      <c r="AN22" s="325">
        <v>3.6500000000000004</v>
      </c>
      <c r="AO22" s="260">
        <v>6.35</v>
      </c>
      <c r="AP22" s="207"/>
      <c r="AQ22" s="266">
        <v>14.35</v>
      </c>
      <c r="AR22" s="318">
        <v>58.65</v>
      </c>
      <c r="AS22" s="326"/>
      <c r="AT22" s="208"/>
      <c r="AU22" s="148"/>
      <c r="AV22" s="204"/>
      <c r="AW22" s="147"/>
      <c r="AX22" s="200"/>
      <c r="AY22" s="210"/>
    </row>
    <row r="23" spans="1:51" ht="12.75" customHeight="1" outlineLevel="1" x14ac:dyDescent="0.2">
      <c r="A23" s="186" t="s">
        <v>110</v>
      </c>
      <c r="B23" s="234">
        <v>10</v>
      </c>
      <c r="C23" s="399">
        <v>9</v>
      </c>
      <c r="D23" s="256">
        <v>8</v>
      </c>
      <c r="E23" s="255">
        <v>2.8</v>
      </c>
      <c r="F23" s="255">
        <v>2.6</v>
      </c>
      <c r="G23" s="324">
        <v>2.7</v>
      </c>
      <c r="H23" s="259">
        <v>7.3</v>
      </c>
      <c r="I23" s="256"/>
      <c r="J23" s="324">
        <v>15.3</v>
      </c>
      <c r="K23" s="319"/>
      <c r="L23" s="256">
        <v>8</v>
      </c>
      <c r="M23" s="255">
        <v>2.7</v>
      </c>
      <c r="N23" s="255">
        <v>2.5</v>
      </c>
      <c r="O23" s="324">
        <v>2.6</v>
      </c>
      <c r="P23" s="259">
        <v>7.4</v>
      </c>
      <c r="Q23" s="256"/>
      <c r="R23" s="324">
        <v>15.4</v>
      </c>
      <c r="S23" s="318">
        <v>15.4</v>
      </c>
      <c r="T23" s="399">
        <v>8</v>
      </c>
      <c r="U23" s="207">
        <v>6</v>
      </c>
      <c r="V23" s="229">
        <v>4.3</v>
      </c>
      <c r="W23" s="229">
        <v>4.5999999999999996</v>
      </c>
      <c r="X23" s="325">
        <v>4.4499999999999993</v>
      </c>
      <c r="Y23" s="260">
        <v>5.5500000000000007</v>
      </c>
      <c r="Z23" s="207"/>
      <c r="AA23" s="266">
        <v>11.55</v>
      </c>
      <c r="AB23" s="399">
        <v>9</v>
      </c>
      <c r="AC23" s="207">
        <v>5.5</v>
      </c>
      <c r="AD23" s="229">
        <v>2.8</v>
      </c>
      <c r="AE23" s="229">
        <v>2.6</v>
      </c>
      <c r="AF23" s="325">
        <v>2.7</v>
      </c>
      <c r="AG23" s="260">
        <v>7.3</v>
      </c>
      <c r="AH23" s="207"/>
      <c r="AI23" s="266">
        <v>12.8</v>
      </c>
      <c r="AJ23" s="399">
        <v>8</v>
      </c>
      <c r="AK23" s="207">
        <v>6</v>
      </c>
      <c r="AL23" s="229">
        <v>1.7</v>
      </c>
      <c r="AM23" s="229">
        <v>1.9</v>
      </c>
      <c r="AN23" s="325">
        <v>1.7999999999999998</v>
      </c>
      <c r="AO23" s="260">
        <v>8.1999999999999993</v>
      </c>
      <c r="AP23" s="207"/>
      <c r="AQ23" s="266">
        <v>14.2</v>
      </c>
      <c r="AR23" s="318">
        <v>53.95</v>
      </c>
      <c r="AS23" s="326"/>
      <c r="AT23" s="208"/>
      <c r="AU23" s="148"/>
      <c r="AV23" s="204"/>
      <c r="AW23" s="147"/>
      <c r="AX23" s="200"/>
    </row>
    <row r="24" spans="1:51" ht="16.5" customHeight="1" thickBot="1" x14ac:dyDescent="0.25">
      <c r="A24" s="345" t="s">
        <v>106</v>
      </c>
      <c r="B24" s="346"/>
      <c r="C24" s="400"/>
      <c r="D24" s="348"/>
      <c r="E24" s="349"/>
      <c r="F24" s="349"/>
      <c r="G24" s="349"/>
      <c r="H24" s="350"/>
      <c r="I24" s="348"/>
      <c r="J24" s="351"/>
      <c r="K24" s="347"/>
      <c r="L24" s="348"/>
      <c r="M24" s="349"/>
      <c r="N24" s="349"/>
      <c r="O24" s="349"/>
      <c r="P24" s="350"/>
      <c r="Q24" s="348"/>
      <c r="R24" s="351"/>
      <c r="S24" s="352">
        <v>47.325000000000003</v>
      </c>
      <c r="T24" s="400"/>
      <c r="U24" s="353"/>
      <c r="V24" s="354"/>
      <c r="W24" s="354"/>
      <c r="X24" s="354"/>
      <c r="Y24" s="355"/>
      <c r="Z24" s="353"/>
      <c r="AA24" s="356">
        <v>40.299999999999997</v>
      </c>
      <c r="AB24" s="400"/>
      <c r="AC24" s="353"/>
      <c r="AD24" s="354"/>
      <c r="AE24" s="354"/>
      <c r="AF24" s="354"/>
      <c r="AG24" s="355"/>
      <c r="AH24" s="353"/>
      <c r="AI24" s="356">
        <v>42.05</v>
      </c>
      <c r="AJ24" s="400"/>
      <c r="AK24" s="353"/>
      <c r="AL24" s="354"/>
      <c r="AM24" s="354"/>
      <c r="AN24" s="354"/>
      <c r="AO24" s="355"/>
      <c r="AP24" s="353"/>
      <c r="AQ24" s="356">
        <v>43.9</v>
      </c>
      <c r="AR24" s="357">
        <v>173.57500000000002</v>
      </c>
      <c r="AS24" s="323">
        <v>3</v>
      </c>
      <c r="AT24" s="147"/>
    </row>
    <row r="25" spans="1:51" s="144" customFormat="1" ht="13.5" customHeight="1" outlineLevel="1" thickTop="1" x14ac:dyDescent="0.2">
      <c r="A25" s="451" t="s">
        <v>111</v>
      </c>
      <c r="B25" s="234" t="s">
        <v>66</v>
      </c>
      <c r="C25" s="399" t="s">
        <v>64</v>
      </c>
      <c r="D25" s="256" t="s">
        <v>61</v>
      </c>
      <c r="E25" s="255" t="s">
        <v>35</v>
      </c>
      <c r="F25" s="255" t="s">
        <v>36</v>
      </c>
      <c r="G25" s="320" t="s">
        <v>72</v>
      </c>
      <c r="H25" s="259" t="s">
        <v>62</v>
      </c>
      <c r="I25" s="256" t="s">
        <v>65</v>
      </c>
      <c r="J25" s="317" t="s">
        <v>310</v>
      </c>
      <c r="K25" s="319" t="s">
        <v>312</v>
      </c>
      <c r="L25" s="256" t="s">
        <v>61</v>
      </c>
      <c r="M25" s="255" t="s">
        <v>35</v>
      </c>
      <c r="N25" s="255" t="s">
        <v>36</v>
      </c>
      <c r="O25" s="320" t="s">
        <v>72</v>
      </c>
      <c r="P25" s="259" t="s">
        <v>62</v>
      </c>
      <c r="Q25" s="256" t="s">
        <v>65</v>
      </c>
      <c r="R25" s="317" t="s">
        <v>311</v>
      </c>
      <c r="S25" s="318" t="s">
        <v>2</v>
      </c>
      <c r="T25" s="399" t="s">
        <v>64</v>
      </c>
      <c r="U25" s="207" t="s">
        <v>61</v>
      </c>
      <c r="V25" s="229" t="s">
        <v>35</v>
      </c>
      <c r="W25" s="229" t="s">
        <v>36</v>
      </c>
      <c r="X25" s="321" t="s">
        <v>72</v>
      </c>
      <c r="Y25" s="260" t="s">
        <v>62</v>
      </c>
      <c r="Z25" s="207" t="s">
        <v>65</v>
      </c>
      <c r="AA25" s="290" t="s">
        <v>3</v>
      </c>
      <c r="AB25" s="399" t="s">
        <v>64</v>
      </c>
      <c r="AC25" s="207" t="s">
        <v>61</v>
      </c>
      <c r="AD25" s="229" t="s">
        <v>35</v>
      </c>
      <c r="AE25" s="229" t="s">
        <v>36</v>
      </c>
      <c r="AF25" s="321" t="s">
        <v>72</v>
      </c>
      <c r="AG25" s="260" t="s">
        <v>62</v>
      </c>
      <c r="AH25" s="207" t="s">
        <v>65</v>
      </c>
      <c r="AI25" s="290" t="s">
        <v>4</v>
      </c>
      <c r="AJ25" s="399" t="s">
        <v>64</v>
      </c>
      <c r="AK25" s="207" t="s">
        <v>61</v>
      </c>
      <c r="AL25" s="229" t="s">
        <v>35</v>
      </c>
      <c r="AM25" s="229" t="s">
        <v>36</v>
      </c>
      <c r="AN25" s="321" t="s">
        <v>72</v>
      </c>
      <c r="AO25" s="260" t="s">
        <v>62</v>
      </c>
      <c r="AP25" s="207" t="s">
        <v>65</v>
      </c>
      <c r="AQ25" s="290" t="s">
        <v>1</v>
      </c>
      <c r="AR25" s="322" t="s">
        <v>8</v>
      </c>
      <c r="AS25" s="291" t="s">
        <v>14</v>
      </c>
      <c r="AT25" s="148"/>
      <c r="AU25" s="148"/>
      <c r="AV25" s="204"/>
      <c r="AW25" s="147"/>
      <c r="AX25" s="200"/>
    </row>
    <row r="26" spans="1:51" ht="12.75" customHeight="1" outlineLevel="1" x14ac:dyDescent="0.2">
      <c r="A26" s="186" t="s">
        <v>314</v>
      </c>
      <c r="B26" s="234">
        <v>10</v>
      </c>
      <c r="C26" s="399">
        <v>8</v>
      </c>
      <c r="D26" s="256">
        <v>8</v>
      </c>
      <c r="E26" s="255">
        <v>2.1</v>
      </c>
      <c r="F26" s="255">
        <v>1.9</v>
      </c>
      <c r="G26" s="324">
        <v>2</v>
      </c>
      <c r="H26" s="259">
        <v>8</v>
      </c>
      <c r="I26" s="256"/>
      <c r="J26" s="324">
        <v>16</v>
      </c>
      <c r="K26" s="319"/>
      <c r="L26" s="256">
        <v>8</v>
      </c>
      <c r="M26" s="255">
        <v>2</v>
      </c>
      <c r="N26" s="255">
        <v>2</v>
      </c>
      <c r="O26" s="324">
        <v>2</v>
      </c>
      <c r="P26" s="259">
        <v>8</v>
      </c>
      <c r="Q26" s="256"/>
      <c r="R26" s="324">
        <v>16</v>
      </c>
      <c r="S26" s="318">
        <v>16</v>
      </c>
      <c r="T26" s="399">
        <v>8</v>
      </c>
      <c r="U26" s="207">
        <v>5.5</v>
      </c>
      <c r="V26" s="229">
        <v>2.6</v>
      </c>
      <c r="W26" s="229">
        <v>2.4</v>
      </c>
      <c r="X26" s="325">
        <v>2.5</v>
      </c>
      <c r="Y26" s="260">
        <v>7.5</v>
      </c>
      <c r="Z26" s="207"/>
      <c r="AA26" s="266">
        <v>13</v>
      </c>
      <c r="AB26" s="399">
        <v>8</v>
      </c>
      <c r="AC26" s="207">
        <v>3.5</v>
      </c>
      <c r="AD26" s="207">
        <v>2.9</v>
      </c>
      <c r="AE26" s="229">
        <v>2.7</v>
      </c>
      <c r="AF26" s="325">
        <v>2.8</v>
      </c>
      <c r="AG26" s="260">
        <v>7.2</v>
      </c>
      <c r="AH26" s="207"/>
      <c r="AI26" s="266">
        <v>10.7</v>
      </c>
      <c r="AJ26" s="399">
        <v>8</v>
      </c>
      <c r="AK26" s="207">
        <v>6</v>
      </c>
      <c r="AL26" s="229">
        <v>2.5</v>
      </c>
      <c r="AM26" s="229">
        <v>2.5</v>
      </c>
      <c r="AN26" s="325">
        <v>2.5</v>
      </c>
      <c r="AO26" s="260">
        <v>7.5</v>
      </c>
      <c r="AP26" s="207"/>
      <c r="AQ26" s="266">
        <v>13.5</v>
      </c>
      <c r="AR26" s="318">
        <v>53.2</v>
      </c>
      <c r="AS26" s="326"/>
      <c r="AT26" s="208"/>
      <c r="AU26" s="148"/>
      <c r="AV26" s="204"/>
      <c r="AW26" s="147"/>
      <c r="AX26" s="200"/>
      <c r="AY26" s="210"/>
    </row>
    <row r="27" spans="1:51" ht="12.75" customHeight="1" outlineLevel="1" x14ac:dyDescent="0.2">
      <c r="A27" s="186" t="s">
        <v>112</v>
      </c>
      <c r="B27" s="234">
        <v>10</v>
      </c>
      <c r="C27" s="399">
        <v>8</v>
      </c>
      <c r="D27" s="256">
        <v>8</v>
      </c>
      <c r="E27" s="255">
        <v>3.5</v>
      </c>
      <c r="F27" s="255">
        <v>3.4</v>
      </c>
      <c r="G27" s="324">
        <v>3.45</v>
      </c>
      <c r="H27" s="259">
        <v>6.55</v>
      </c>
      <c r="I27" s="256"/>
      <c r="J27" s="324">
        <v>14.55</v>
      </c>
      <c r="K27" s="319"/>
      <c r="L27" s="256">
        <v>8</v>
      </c>
      <c r="M27" s="255">
        <v>1.8</v>
      </c>
      <c r="N27" s="255">
        <v>2.1</v>
      </c>
      <c r="O27" s="324">
        <v>1.9500000000000002</v>
      </c>
      <c r="P27" s="259">
        <v>8.0500000000000007</v>
      </c>
      <c r="Q27" s="256"/>
      <c r="R27" s="324">
        <v>16.05</v>
      </c>
      <c r="S27" s="318">
        <v>16.05</v>
      </c>
      <c r="T27" s="399"/>
      <c r="U27" s="207"/>
      <c r="V27" s="229"/>
      <c r="W27" s="229"/>
      <c r="X27" s="325" t="s">
        <v>328</v>
      </c>
      <c r="Y27" s="260" t="s">
        <v>328</v>
      </c>
      <c r="Z27" s="207"/>
      <c r="AA27" s="266">
        <v>0</v>
      </c>
      <c r="AB27" s="399">
        <v>8</v>
      </c>
      <c r="AC27" s="207">
        <v>5</v>
      </c>
      <c r="AD27" s="207">
        <v>3</v>
      </c>
      <c r="AE27" s="229">
        <v>2.9</v>
      </c>
      <c r="AF27" s="325">
        <v>2.95</v>
      </c>
      <c r="AG27" s="260">
        <v>7.05</v>
      </c>
      <c r="AH27" s="207"/>
      <c r="AI27" s="266">
        <v>12.05</v>
      </c>
      <c r="AJ27" s="399"/>
      <c r="AK27" s="207"/>
      <c r="AL27" s="229"/>
      <c r="AM27" s="229"/>
      <c r="AN27" s="325" t="s">
        <v>328</v>
      </c>
      <c r="AO27" s="260" t="s">
        <v>328</v>
      </c>
      <c r="AP27" s="207"/>
      <c r="AQ27" s="266">
        <v>0</v>
      </c>
      <c r="AR27" s="318">
        <v>28.1</v>
      </c>
      <c r="AS27" s="326"/>
      <c r="AT27" s="208"/>
      <c r="AU27" s="148"/>
      <c r="AV27" s="204"/>
      <c r="AW27" s="147"/>
      <c r="AX27" s="200"/>
      <c r="AY27" s="210"/>
    </row>
    <row r="28" spans="1:51" ht="12.75" customHeight="1" outlineLevel="1" x14ac:dyDescent="0.2">
      <c r="A28" s="186" t="s">
        <v>113</v>
      </c>
      <c r="B28" s="234">
        <v>11</v>
      </c>
      <c r="C28" s="399">
        <v>8</v>
      </c>
      <c r="D28" s="256">
        <v>8</v>
      </c>
      <c r="E28" s="255">
        <v>3.8</v>
      </c>
      <c r="F28" s="255">
        <v>3.5</v>
      </c>
      <c r="G28" s="324">
        <v>3.65</v>
      </c>
      <c r="H28" s="259">
        <v>6.35</v>
      </c>
      <c r="I28" s="256"/>
      <c r="J28" s="324">
        <v>14.35</v>
      </c>
      <c r="K28" s="319"/>
      <c r="L28" s="256">
        <v>8</v>
      </c>
      <c r="M28" s="255">
        <v>4.2</v>
      </c>
      <c r="N28" s="255">
        <v>4.2</v>
      </c>
      <c r="O28" s="324">
        <v>4.2</v>
      </c>
      <c r="P28" s="259">
        <v>5.8</v>
      </c>
      <c r="Q28" s="256"/>
      <c r="R28" s="324">
        <v>13.8</v>
      </c>
      <c r="S28" s="318">
        <v>14.35</v>
      </c>
      <c r="T28" s="399">
        <v>8</v>
      </c>
      <c r="U28" s="207">
        <v>5.5</v>
      </c>
      <c r="V28" s="229">
        <v>4.2</v>
      </c>
      <c r="W28" s="229">
        <v>4</v>
      </c>
      <c r="X28" s="325">
        <v>4.0999999999999996</v>
      </c>
      <c r="Y28" s="260">
        <v>5.9</v>
      </c>
      <c r="Z28" s="207"/>
      <c r="AA28" s="266">
        <v>11.4</v>
      </c>
      <c r="AB28" s="399">
        <v>8</v>
      </c>
      <c r="AC28" s="207">
        <v>5</v>
      </c>
      <c r="AD28" s="207">
        <v>2.1</v>
      </c>
      <c r="AE28" s="229">
        <v>2.1</v>
      </c>
      <c r="AF28" s="325">
        <v>2.1</v>
      </c>
      <c r="AG28" s="260">
        <v>7.9</v>
      </c>
      <c r="AH28" s="207"/>
      <c r="AI28" s="266">
        <v>12.9</v>
      </c>
      <c r="AJ28" s="399">
        <v>8</v>
      </c>
      <c r="AK28" s="207">
        <v>6</v>
      </c>
      <c r="AL28" s="229">
        <v>1.9</v>
      </c>
      <c r="AM28" s="229">
        <v>1.8</v>
      </c>
      <c r="AN28" s="325">
        <v>1.85</v>
      </c>
      <c r="AO28" s="260">
        <v>8.15</v>
      </c>
      <c r="AP28" s="207"/>
      <c r="AQ28" s="266">
        <v>14.15</v>
      </c>
      <c r="AR28" s="318">
        <v>52.8</v>
      </c>
      <c r="AS28" s="326"/>
      <c r="AT28" s="208"/>
      <c r="AU28" s="148"/>
      <c r="AV28" s="204"/>
      <c r="AW28" s="147"/>
      <c r="AX28" s="200"/>
      <c r="AY28" s="210"/>
    </row>
    <row r="29" spans="1:51" ht="12.75" customHeight="1" outlineLevel="1" x14ac:dyDescent="0.2">
      <c r="A29" s="186" t="s">
        <v>114</v>
      </c>
      <c r="B29" s="234">
        <v>10</v>
      </c>
      <c r="C29" s="399">
        <v>8</v>
      </c>
      <c r="D29" s="256">
        <v>8</v>
      </c>
      <c r="E29" s="255">
        <v>1</v>
      </c>
      <c r="F29" s="255">
        <v>1</v>
      </c>
      <c r="G29" s="324">
        <v>1</v>
      </c>
      <c r="H29" s="259">
        <v>9</v>
      </c>
      <c r="I29" s="256"/>
      <c r="J29" s="324">
        <v>17</v>
      </c>
      <c r="K29" s="319"/>
      <c r="L29" s="256">
        <v>8</v>
      </c>
      <c r="M29" s="255">
        <v>0.9</v>
      </c>
      <c r="N29" s="255">
        <v>0.9</v>
      </c>
      <c r="O29" s="324">
        <v>0.9</v>
      </c>
      <c r="P29" s="259">
        <v>9.1</v>
      </c>
      <c r="Q29" s="256"/>
      <c r="R29" s="324">
        <v>17.100000000000001</v>
      </c>
      <c r="S29" s="318">
        <v>17.100000000000001</v>
      </c>
      <c r="T29" s="399">
        <v>8</v>
      </c>
      <c r="U29" s="207">
        <v>6</v>
      </c>
      <c r="V29" s="229">
        <v>2.9</v>
      </c>
      <c r="W29" s="229">
        <v>2.7</v>
      </c>
      <c r="X29" s="325">
        <v>2.8</v>
      </c>
      <c r="Y29" s="260">
        <v>7.2</v>
      </c>
      <c r="Z29" s="207"/>
      <c r="AA29" s="266">
        <v>13.2</v>
      </c>
      <c r="AB29" s="399">
        <v>8</v>
      </c>
      <c r="AC29" s="207">
        <v>5</v>
      </c>
      <c r="AD29" s="207">
        <v>3</v>
      </c>
      <c r="AE29" s="229">
        <v>2.7</v>
      </c>
      <c r="AF29" s="325">
        <v>2.85</v>
      </c>
      <c r="AG29" s="260">
        <v>7.15</v>
      </c>
      <c r="AH29" s="207"/>
      <c r="AI29" s="266">
        <v>12.15</v>
      </c>
      <c r="AJ29" s="399">
        <v>8</v>
      </c>
      <c r="AK29" s="207">
        <v>6</v>
      </c>
      <c r="AL29" s="229">
        <v>2.1</v>
      </c>
      <c r="AM29" s="229">
        <v>2.1</v>
      </c>
      <c r="AN29" s="325">
        <v>2.1</v>
      </c>
      <c r="AO29" s="260">
        <v>7.9</v>
      </c>
      <c r="AP29" s="207"/>
      <c r="AQ29" s="266">
        <v>13.9</v>
      </c>
      <c r="AR29" s="318">
        <v>56.35</v>
      </c>
      <c r="AS29" s="326"/>
      <c r="AT29" s="208"/>
      <c r="AU29" s="148"/>
      <c r="AV29" s="204"/>
      <c r="AW29" s="147"/>
      <c r="AX29" s="200"/>
      <c r="AY29" s="210"/>
    </row>
    <row r="30" spans="1:51" ht="12.75" customHeight="1" outlineLevel="1" x14ac:dyDescent="0.2">
      <c r="A30" s="186" t="s">
        <v>115</v>
      </c>
      <c r="B30" s="234">
        <v>11</v>
      </c>
      <c r="C30" s="399"/>
      <c r="D30" s="256"/>
      <c r="E30" s="255"/>
      <c r="F30" s="255"/>
      <c r="G30" s="324" t="s">
        <v>328</v>
      </c>
      <c r="H30" s="259" t="s">
        <v>328</v>
      </c>
      <c r="I30" s="256"/>
      <c r="J30" s="324">
        <v>0</v>
      </c>
      <c r="K30" s="319"/>
      <c r="L30" s="256"/>
      <c r="M30" s="255"/>
      <c r="N30" s="255"/>
      <c r="O30" s="324" t="s">
        <v>328</v>
      </c>
      <c r="P30" s="259" t="s">
        <v>328</v>
      </c>
      <c r="Q30" s="256"/>
      <c r="R30" s="324">
        <v>0</v>
      </c>
      <c r="S30" s="318">
        <v>0</v>
      </c>
      <c r="T30" s="399">
        <v>8</v>
      </c>
      <c r="U30" s="207">
        <v>5.5</v>
      </c>
      <c r="V30" s="229">
        <v>3.8</v>
      </c>
      <c r="W30" s="229">
        <v>3.6</v>
      </c>
      <c r="X30" s="325">
        <v>3.7</v>
      </c>
      <c r="Y30" s="260">
        <v>6.3</v>
      </c>
      <c r="Z30" s="207"/>
      <c r="AA30" s="266">
        <v>11.8</v>
      </c>
      <c r="AB30" s="399"/>
      <c r="AC30" s="207"/>
      <c r="AD30" s="229"/>
      <c r="AE30" s="229"/>
      <c r="AF30" s="325" t="s">
        <v>328</v>
      </c>
      <c r="AG30" s="260" t="s">
        <v>328</v>
      </c>
      <c r="AH30" s="207"/>
      <c r="AI30" s="266">
        <v>0</v>
      </c>
      <c r="AJ30" s="399">
        <v>8</v>
      </c>
      <c r="AK30" s="207">
        <v>6</v>
      </c>
      <c r="AL30" s="229">
        <v>3</v>
      </c>
      <c r="AM30" s="229">
        <v>3</v>
      </c>
      <c r="AN30" s="325">
        <v>3</v>
      </c>
      <c r="AO30" s="260">
        <v>7</v>
      </c>
      <c r="AP30" s="207"/>
      <c r="AQ30" s="266">
        <v>13</v>
      </c>
      <c r="AR30" s="318">
        <v>24.8</v>
      </c>
      <c r="AS30" s="326"/>
      <c r="AT30" s="208"/>
      <c r="AY30" s="210"/>
    </row>
    <row r="31" spans="1:51" ht="16.5" customHeight="1" thickBot="1" x14ac:dyDescent="0.25">
      <c r="A31" s="345" t="s">
        <v>111</v>
      </c>
      <c r="B31" s="346"/>
      <c r="C31" s="400"/>
      <c r="D31" s="348"/>
      <c r="E31" s="349"/>
      <c r="F31" s="349"/>
      <c r="G31" s="349"/>
      <c r="H31" s="350"/>
      <c r="I31" s="348"/>
      <c r="J31" s="351"/>
      <c r="K31" s="347"/>
      <c r="L31" s="348"/>
      <c r="M31" s="349"/>
      <c r="N31" s="349"/>
      <c r="O31" s="349"/>
      <c r="P31" s="350"/>
      <c r="Q31" s="348"/>
      <c r="R31" s="351"/>
      <c r="S31" s="352">
        <v>49.150000000000006</v>
      </c>
      <c r="T31" s="400"/>
      <c r="U31" s="353"/>
      <c r="V31" s="354"/>
      <c r="W31" s="354"/>
      <c r="X31" s="354"/>
      <c r="Y31" s="355"/>
      <c r="Z31" s="353"/>
      <c r="AA31" s="356">
        <v>38</v>
      </c>
      <c r="AB31" s="400"/>
      <c r="AC31" s="353"/>
      <c r="AD31" s="354"/>
      <c r="AE31" s="354"/>
      <c r="AF31" s="354"/>
      <c r="AG31" s="355"/>
      <c r="AH31" s="353"/>
      <c r="AI31" s="356">
        <v>37.1</v>
      </c>
      <c r="AJ31" s="400"/>
      <c r="AK31" s="353"/>
      <c r="AL31" s="354"/>
      <c r="AM31" s="354"/>
      <c r="AN31" s="354"/>
      <c r="AO31" s="355"/>
      <c r="AP31" s="353"/>
      <c r="AQ31" s="356">
        <v>41.55</v>
      </c>
      <c r="AR31" s="357">
        <v>165.8</v>
      </c>
      <c r="AS31" s="323">
        <v>4</v>
      </c>
      <c r="AT31" s="147"/>
    </row>
    <row r="32" spans="1:51" ht="13.5" thickTop="1" x14ac:dyDescent="0.2"/>
  </sheetData>
  <sheetProtection formatCells="0" formatColumns="0" formatRows="0" selectLockedCells="1" sort="0"/>
  <sortState ref="A6:BG41">
    <sortCondition descending="1" ref="AR6:AR41"/>
  </sortState>
  <mergeCells count="5">
    <mergeCell ref="M3:O3"/>
    <mergeCell ref="E3:G3"/>
    <mergeCell ref="V3:X3"/>
    <mergeCell ref="AD3:AF3"/>
    <mergeCell ref="AL3:AN3"/>
  </mergeCells>
  <conditionalFormatting sqref="AS31:AS65463 AR25 AS24:AS25 AR19 AS18:AS19 AS10:AS11 AR11 AR6 AR4 AS3:AS6 AS1">
    <cfRule type="cellIs" dxfId="23" priority="10" stopIfTrue="1" operator="equal">
      <formula>1</formula>
    </cfRule>
    <cfRule type="cellIs" dxfId="22" priority="11" stopIfTrue="1" operator="equal">
      <formula>2</formula>
    </cfRule>
    <cfRule type="cellIs" dxfId="21" priority="12" stopIfTrue="1" operator="equal">
      <formula>3</formula>
    </cfRule>
  </conditionalFormatting>
  <conditionalFormatting sqref="AR25:AS25 AR19:AS19 AR11:AS11 AR6:AS6">
    <cfRule type="cellIs" dxfId="20" priority="7" stopIfTrue="1" operator="equal">
      <formula>1</formula>
    </cfRule>
    <cfRule type="cellIs" dxfId="19" priority="8" stopIfTrue="1" operator="equal">
      <formula>2</formula>
    </cfRule>
    <cfRule type="cellIs" dxfId="18" priority="9" stopIfTrue="1" operator="equal">
      <formula>3</formula>
    </cfRule>
  </conditionalFormatting>
  <conditionalFormatting sqref="AS31 AS24:AS25 AS18:AS19 AS10:AS11 AS3:AS6">
    <cfRule type="cellIs" dxfId="17" priority="4" stopIfTrue="1" operator="equal">
      <formula>1</formula>
    </cfRule>
    <cfRule type="cellIs" dxfId="16" priority="5" stopIfTrue="1" operator="equal">
      <formula>2</formula>
    </cfRule>
    <cfRule type="cellIs" dxfId="15" priority="6" stopIfTrue="1" operator="equal">
      <formula>3</formula>
    </cfRule>
  </conditionalFormatting>
  <conditionalFormatting sqref="AS31 AS24:AS25 AS18:AS19 AS10:AS11 AS3:AS6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rintOptions horizontalCentered="1"/>
  <pageMargins left="0.24" right="0.11811023622047245" top="0.15748031496062992" bottom="0.19685039370078741" header="0.11811023622047245" footer="0.15748031496062992"/>
  <pageSetup paperSize="9" fitToHeight="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AN173"/>
  <sheetViews>
    <sheetView topLeftCell="A124" workbookViewId="0">
      <selection activeCell="AJ129" sqref="AJ129"/>
    </sheetView>
  </sheetViews>
  <sheetFormatPr baseColWidth="10" defaultRowHeight="12.75" outlineLevelRow="1" outlineLevelCol="3" x14ac:dyDescent="0.2"/>
  <cols>
    <col min="1" max="1" width="19.28515625" style="180" customWidth="1"/>
    <col min="2" max="2" width="3.28515625" style="238" bestFit="1" customWidth="1"/>
    <col min="3" max="3" width="4" style="432" customWidth="1" outlineLevel="2"/>
    <col min="4" max="4" width="3.140625" style="213" customWidth="1" outlineLevel="3"/>
    <col min="5" max="5" width="3.140625" style="222" customWidth="1" outlineLevel="3"/>
    <col min="6" max="6" width="4.28515625" style="152" customWidth="1" outlineLevel="3"/>
    <col min="7" max="7" width="4.85546875" style="190" customWidth="1" outlineLevel="2"/>
    <col min="8" max="8" width="2" style="280" bestFit="1" customWidth="1" outlineLevel="2"/>
    <col min="9" max="9" width="6.42578125" style="153" bestFit="1" customWidth="1" outlineLevel="1"/>
    <col min="10" max="10" width="4" style="432" customWidth="1" outlineLevel="2"/>
    <col min="11" max="11" width="3.140625" style="213" customWidth="1" outlineLevel="3"/>
    <col min="12" max="12" width="3.140625" style="222" customWidth="1" outlineLevel="3"/>
    <col min="13" max="13" width="4.28515625" style="152" customWidth="1" outlineLevel="3"/>
    <col min="14" max="14" width="4" style="190" customWidth="1" outlineLevel="2"/>
    <col min="15" max="15" width="3.140625" style="280" bestFit="1" customWidth="1" outlineLevel="2"/>
    <col min="16" max="16" width="6.28515625" style="153" bestFit="1" customWidth="1" outlineLevel="1"/>
    <col min="17" max="17" width="4" style="432" customWidth="1" outlineLevel="2"/>
    <col min="18" max="18" width="3.140625" style="281" customWidth="1" outlineLevel="3"/>
    <col min="19" max="19" width="3.140625" style="225" customWidth="1" outlineLevel="3"/>
    <col min="20" max="20" width="4.28515625" style="191" customWidth="1" outlineLevel="3"/>
    <col min="21" max="21" width="4" style="167" customWidth="1" outlineLevel="2"/>
    <col min="22" max="22" width="2" style="174" bestFit="1" customWidth="1" outlineLevel="2"/>
    <col min="23" max="23" width="6.140625" style="167" bestFit="1" customWidth="1" outlineLevel="1"/>
    <col min="24" max="24" width="4" style="432" customWidth="1" outlineLevel="2"/>
    <col min="25" max="26" width="3.140625" style="225" customWidth="1" outlineLevel="3"/>
    <col min="27" max="27" width="4.28515625" style="167" customWidth="1" outlineLevel="3"/>
    <col min="28" max="28" width="4" style="167" customWidth="1" outlineLevel="2"/>
    <col min="29" max="29" width="3.140625" style="174" bestFit="1" customWidth="1" outlineLevel="2"/>
    <col min="30" max="30" width="6" style="167" bestFit="1" customWidth="1" outlineLevel="1"/>
    <col min="31" max="31" width="7.28515625" style="167" bestFit="1" customWidth="1"/>
    <col min="32" max="32" width="3.140625" style="167" bestFit="1" customWidth="1"/>
    <col min="33" max="33" width="6.28515625" style="167" customWidth="1"/>
    <col min="34" max="16384" width="11.42578125" style="167"/>
  </cols>
  <sheetData>
    <row r="1" spans="1:40" ht="17.25" customHeight="1" x14ac:dyDescent="0.2">
      <c r="A1" s="187" t="s">
        <v>71</v>
      </c>
      <c r="B1" s="231"/>
      <c r="C1" s="155"/>
      <c r="D1" s="218"/>
      <c r="E1" s="219"/>
      <c r="F1" s="187"/>
      <c r="G1" s="187"/>
      <c r="H1" s="129"/>
      <c r="I1" s="187"/>
      <c r="J1" s="155"/>
      <c r="K1" s="223"/>
      <c r="L1" s="224"/>
      <c r="M1" s="187"/>
      <c r="N1" s="187"/>
      <c r="O1" s="129"/>
      <c r="P1" s="187"/>
      <c r="Q1" s="155"/>
      <c r="R1" s="267"/>
      <c r="T1" s="167"/>
      <c r="X1" s="155"/>
    </row>
    <row r="2" spans="1:40" ht="21" x14ac:dyDescent="0.35">
      <c r="A2" s="395" t="s">
        <v>77</v>
      </c>
      <c r="B2" s="232"/>
      <c r="C2" s="159"/>
      <c r="D2" s="220"/>
      <c r="E2" s="221"/>
      <c r="F2" s="188"/>
      <c r="G2" s="188"/>
      <c r="H2" s="268"/>
      <c r="I2" s="163"/>
      <c r="J2" s="159"/>
      <c r="K2" s="137"/>
      <c r="L2" s="192"/>
      <c r="M2" s="180"/>
      <c r="N2" s="167"/>
      <c r="O2" s="269"/>
      <c r="P2" s="167"/>
      <c r="Q2" s="159"/>
      <c r="R2" s="225"/>
      <c r="T2" s="167"/>
      <c r="X2" s="159"/>
    </row>
    <row r="3" spans="1:40" s="131" customFormat="1" ht="12" customHeight="1" thickBot="1" x14ac:dyDescent="0.3">
      <c r="A3" s="203"/>
      <c r="B3" s="270"/>
      <c r="C3" s="160"/>
      <c r="D3" s="455" t="s">
        <v>76</v>
      </c>
      <c r="E3" s="455"/>
      <c r="F3" s="455"/>
      <c r="G3" s="160"/>
      <c r="H3" s="271"/>
      <c r="I3" s="135"/>
      <c r="J3" s="160"/>
      <c r="K3" s="455" t="s">
        <v>76</v>
      </c>
      <c r="L3" s="455"/>
      <c r="M3" s="455"/>
      <c r="N3" s="160"/>
      <c r="O3" s="272"/>
      <c r="P3" s="135"/>
      <c r="Q3" s="433"/>
      <c r="R3" s="455" t="s">
        <v>76</v>
      </c>
      <c r="S3" s="455"/>
      <c r="T3" s="455"/>
      <c r="U3" s="160"/>
      <c r="V3" s="272"/>
      <c r="W3" s="135"/>
      <c r="X3" s="434"/>
      <c r="Y3" s="455" t="s">
        <v>76</v>
      </c>
      <c r="Z3" s="455"/>
      <c r="AA3" s="455"/>
      <c r="AB3" s="160"/>
      <c r="AC3" s="273"/>
      <c r="AD3" s="135"/>
      <c r="AE3" s="139"/>
      <c r="AF3" s="146"/>
    </row>
    <row r="4" spans="1:40" s="173" customFormat="1" ht="18" customHeight="1" thickBot="1" x14ac:dyDescent="0.25">
      <c r="A4" s="307" t="s">
        <v>67</v>
      </c>
      <c r="B4" s="308"/>
      <c r="C4" s="428"/>
      <c r="D4" s="310"/>
      <c r="E4" s="310"/>
      <c r="F4" s="311"/>
      <c r="G4" s="312"/>
      <c r="H4" s="309"/>
      <c r="I4" s="313"/>
      <c r="J4" s="428"/>
      <c r="K4" s="310"/>
      <c r="L4" s="310"/>
      <c r="M4" s="311"/>
      <c r="N4" s="312"/>
      <c r="O4" s="309"/>
      <c r="P4" s="314"/>
      <c r="Q4" s="428"/>
      <c r="R4" s="310"/>
      <c r="S4" s="310"/>
      <c r="T4" s="311"/>
      <c r="U4" s="312"/>
      <c r="V4" s="309"/>
      <c r="W4" s="314"/>
      <c r="X4" s="428"/>
      <c r="Y4" s="310"/>
      <c r="Z4" s="310"/>
      <c r="AA4" s="311"/>
      <c r="AB4" s="312"/>
      <c r="AC4" s="309"/>
      <c r="AD4" s="313"/>
      <c r="AE4" s="315"/>
      <c r="AF4" s="316"/>
      <c r="AG4" s="276"/>
    </row>
    <row r="5" spans="1:40" s="144" customFormat="1" outlineLevel="1" x14ac:dyDescent="0.2">
      <c r="A5" s="451" t="s">
        <v>329</v>
      </c>
      <c r="B5" s="234" t="s">
        <v>66</v>
      </c>
      <c r="C5" s="429" t="s">
        <v>61</v>
      </c>
      <c r="D5" s="229" t="s">
        <v>35</v>
      </c>
      <c r="E5" s="229" t="s">
        <v>36</v>
      </c>
      <c r="F5" s="289" t="s">
        <v>72</v>
      </c>
      <c r="G5" s="266" t="s">
        <v>62</v>
      </c>
      <c r="H5" s="249" t="s">
        <v>65</v>
      </c>
      <c r="I5" s="290" t="s">
        <v>2</v>
      </c>
      <c r="J5" s="429" t="s">
        <v>61</v>
      </c>
      <c r="K5" s="229" t="s">
        <v>35</v>
      </c>
      <c r="L5" s="229" t="s">
        <v>36</v>
      </c>
      <c r="M5" s="289" t="s">
        <v>72</v>
      </c>
      <c r="N5" s="266" t="s">
        <v>62</v>
      </c>
      <c r="O5" s="249" t="s">
        <v>65</v>
      </c>
      <c r="P5" s="290" t="s">
        <v>3</v>
      </c>
      <c r="Q5" s="429" t="s">
        <v>61</v>
      </c>
      <c r="R5" s="229" t="s">
        <v>35</v>
      </c>
      <c r="S5" s="229" t="s">
        <v>36</v>
      </c>
      <c r="T5" s="289" t="s">
        <v>72</v>
      </c>
      <c r="U5" s="266" t="s">
        <v>62</v>
      </c>
      <c r="V5" s="249" t="s">
        <v>65</v>
      </c>
      <c r="W5" s="290" t="s">
        <v>4</v>
      </c>
      <c r="X5" s="429" t="s">
        <v>61</v>
      </c>
      <c r="Y5" s="229" t="s">
        <v>35</v>
      </c>
      <c r="Z5" s="229" t="s">
        <v>36</v>
      </c>
      <c r="AA5" s="289" t="s">
        <v>72</v>
      </c>
      <c r="AB5" s="266" t="s">
        <v>62</v>
      </c>
      <c r="AC5" s="249" t="s">
        <v>65</v>
      </c>
      <c r="AD5" s="290" t="s">
        <v>1</v>
      </c>
      <c r="AE5" s="291" t="s">
        <v>8</v>
      </c>
      <c r="AF5" s="291" t="s">
        <v>14</v>
      </c>
      <c r="AG5" s="148"/>
      <c r="AH5" s="143"/>
      <c r="AI5" s="147"/>
      <c r="AJ5" s="204"/>
      <c r="AK5" s="148"/>
      <c r="AL5" s="204"/>
      <c r="AM5" s="147"/>
      <c r="AN5" s="200"/>
    </row>
    <row r="6" spans="1:40" ht="12.75" customHeight="1" outlineLevel="1" x14ac:dyDescent="0.25">
      <c r="A6" s="292" t="s">
        <v>176</v>
      </c>
      <c r="B6" s="236">
        <v>97</v>
      </c>
      <c r="C6" s="430"/>
      <c r="D6" s="212"/>
      <c r="E6" s="212"/>
      <c r="F6" s="288" t="s">
        <v>328</v>
      </c>
      <c r="G6" s="278" t="s">
        <v>328</v>
      </c>
      <c r="H6" s="277"/>
      <c r="I6" s="287">
        <v>0</v>
      </c>
      <c r="J6" s="430"/>
      <c r="K6" s="212"/>
      <c r="L6" s="212"/>
      <c r="M6" s="288" t="s">
        <v>328</v>
      </c>
      <c r="N6" s="278" t="s">
        <v>328</v>
      </c>
      <c r="O6" s="277"/>
      <c r="P6" s="287">
        <v>0</v>
      </c>
      <c r="Q6" s="430">
        <v>5</v>
      </c>
      <c r="R6" s="212">
        <v>3.6</v>
      </c>
      <c r="S6" s="212">
        <v>3.9</v>
      </c>
      <c r="T6" s="288">
        <v>3.75</v>
      </c>
      <c r="U6" s="278">
        <v>6.25</v>
      </c>
      <c r="V6" s="277"/>
      <c r="W6" s="287">
        <v>11.25</v>
      </c>
      <c r="X6" s="430">
        <v>5.9</v>
      </c>
      <c r="Y6" s="212">
        <v>3.2</v>
      </c>
      <c r="Z6" s="212">
        <v>3.1</v>
      </c>
      <c r="AA6" s="288">
        <v>3.1500000000000004</v>
      </c>
      <c r="AB6" s="278">
        <v>6.85</v>
      </c>
      <c r="AC6" s="277"/>
      <c r="AD6" s="287">
        <v>12.75</v>
      </c>
      <c r="AE6" s="293">
        <v>24</v>
      </c>
      <c r="AF6" s="294"/>
      <c r="AG6" s="279"/>
    </row>
    <row r="7" spans="1:40" ht="12.75" customHeight="1" outlineLevel="1" x14ac:dyDescent="0.25">
      <c r="A7" s="176" t="s">
        <v>177</v>
      </c>
      <c r="B7" s="236">
        <v>99</v>
      </c>
      <c r="C7" s="430">
        <v>5.5</v>
      </c>
      <c r="D7" s="212">
        <v>1.6</v>
      </c>
      <c r="E7" s="212">
        <v>1.5</v>
      </c>
      <c r="F7" s="288">
        <v>1.55</v>
      </c>
      <c r="G7" s="278">
        <v>8.4499999999999993</v>
      </c>
      <c r="H7" s="277"/>
      <c r="I7" s="287">
        <v>13.95</v>
      </c>
      <c r="J7" s="430">
        <v>4.4000000000000004</v>
      </c>
      <c r="K7" s="212">
        <v>1.5</v>
      </c>
      <c r="L7" s="212">
        <v>2</v>
      </c>
      <c r="M7" s="288">
        <v>1.75</v>
      </c>
      <c r="N7" s="278">
        <v>8.25</v>
      </c>
      <c r="O7" s="277"/>
      <c r="P7" s="287">
        <v>12.65</v>
      </c>
      <c r="Q7" s="430">
        <v>5.8</v>
      </c>
      <c r="R7" s="212">
        <v>5</v>
      </c>
      <c r="S7" s="212">
        <v>4.8</v>
      </c>
      <c r="T7" s="288">
        <v>4.9000000000000004</v>
      </c>
      <c r="U7" s="278">
        <v>5.0999999999999996</v>
      </c>
      <c r="V7" s="277"/>
      <c r="W7" s="287">
        <v>10.899999999999999</v>
      </c>
      <c r="X7" s="430">
        <v>6.5</v>
      </c>
      <c r="Y7" s="212">
        <v>2.1</v>
      </c>
      <c r="Z7" s="212">
        <v>2.5</v>
      </c>
      <c r="AA7" s="288">
        <v>2.2999999999999998</v>
      </c>
      <c r="AB7" s="278">
        <v>7.7</v>
      </c>
      <c r="AC7" s="277"/>
      <c r="AD7" s="287">
        <v>14.2</v>
      </c>
      <c r="AE7" s="293">
        <v>51.7</v>
      </c>
      <c r="AF7" s="294"/>
      <c r="AG7" s="279"/>
    </row>
    <row r="8" spans="1:40" ht="12.75" customHeight="1" outlineLevel="1" x14ac:dyDescent="0.25">
      <c r="A8" s="176" t="s">
        <v>315</v>
      </c>
      <c r="B8" s="236">
        <v>1</v>
      </c>
      <c r="C8" s="430">
        <v>4.3</v>
      </c>
      <c r="D8" s="212">
        <v>1.8</v>
      </c>
      <c r="E8" s="212">
        <v>1.9</v>
      </c>
      <c r="F8" s="288">
        <v>1.85</v>
      </c>
      <c r="G8" s="278">
        <v>8.15</v>
      </c>
      <c r="H8" s="277"/>
      <c r="I8" s="287">
        <v>12.45</v>
      </c>
      <c r="J8" s="430"/>
      <c r="K8" s="212"/>
      <c r="L8" s="212"/>
      <c r="M8" s="288" t="s">
        <v>328</v>
      </c>
      <c r="N8" s="278" t="s">
        <v>328</v>
      </c>
      <c r="O8" s="277"/>
      <c r="P8" s="287">
        <v>0</v>
      </c>
      <c r="Q8" s="430"/>
      <c r="R8" s="212"/>
      <c r="S8" s="212"/>
      <c r="T8" s="288" t="s">
        <v>328</v>
      </c>
      <c r="U8" s="278" t="s">
        <v>328</v>
      </c>
      <c r="V8" s="277"/>
      <c r="W8" s="287">
        <v>0</v>
      </c>
      <c r="X8" s="430">
        <v>6.5</v>
      </c>
      <c r="Y8" s="212">
        <v>2.9</v>
      </c>
      <c r="Z8" s="212">
        <v>3.3</v>
      </c>
      <c r="AA8" s="288">
        <v>3.0999999999999996</v>
      </c>
      <c r="AB8" s="278">
        <v>6.9</v>
      </c>
      <c r="AC8" s="277"/>
      <c r="AD8" s="287">
        <v>13.4</v>
      </c>
      <c r="AE8" s="293">
        <v>25.85</v>
      </c>
      <c r="AF8" s="294"/>
      <c r="AG8" s="279"/>
    </row>
    <row r="9" spans="1:40" ht="12.75" customHeight="1" outlineLevel="1" x14ac:dyDescent="0.25">
      <c r="A9" s="176" t="s">
        <v>178</v>
      </c>
      <c r="B9" s="236">
        <v>2</v>
      </c>
      <c r="C9" s="430"/>
      <c r="D9" s="212"/>
      <c r="E9" s="212"/>
      <c r="F9" s="288" t="s">
        <v>328</v>
      </c>
      <c r="G9" s="278" t="s">
        <v>328</v>
      </c>
      <c r="H9" s="277"/>
      <c r="I9" s="287">
        <v>0</v>
      </c>
      <c r="J9" s="430">
        <v>2.6</v>
      </c>
      <c r="K9" s="212">
        <v>2.7</v>
      </c>
      <c r="L9" s="212">
        <v>2.7</v>
      </c>
      <c r="M9" s="288">
        <v>2.7</v>
      </c>
      <c r="N9" s="278">
        <v>7.3</v>
      </c>
      <c r="O9" s="277"/>
      <c r="P9" s="287">
        <v>9.9</v>
      </c>
      <c r="Q9" s="430">
        <v>4</v>
      </c>
      <c r="R9" s="212">
        <v>3</v>
      </c>
      <c r="S9" s="212">
        <v>3.4</v>
      </c>
      <c r="T9" s="288">
        <v>3.2</v>
      </c>
      <c r="U9" s="278">
        <v>6.8</v>
      </c>
      <c r="V9" s="277"/>
      <c r="W9" s="287">
        <v>10.8</v>
      </c>
      <c r="X9" s="430"/>
      <c r="Y9" s="212"/>
      <c r="Z9" s="212"/>
      <c r="AA9" s="288" t="s">
        <v>328</v>
      </c>
      <c r="AB9" s="278" t="s">
        <v>328</v>
      </c>
      <c r="AC9" s="277"/>
      <c r="AD9" s="287">
        <v>0</v>
      </c>
      <c r="AE9" s="293">
        <v>20.700000000000003</v>
      </c>
      <c r="AF9" s="294"/>
      <c r="AG9" s="279"/>
    </row>
    <row r="10" spans="1:40" ht="12.75" customHeight="1" outlineLevel="1" x14ac:dyDescent="0.25">
      <c r="A10" s="176" t="s">
        <v>179</v>
      </c>
      <c r="B10" s="236">
        <v>0</v>
      </c>
      <c r="C10" s="430">
        <v>3.9</v>
      </c>
      <c r="D10" s="212">
        <v>1</v>
      </c>
      <c r="E10" s="212">
        <v>1.1000000000000001</v>
      </c>
      <c r="F10" s="288">
        <v>1.05</v>
      </c>
      <c r="G10" s="278">
        <v>8.9499999999999993</v>
      </c>
      <c r="H10" s="277"/>
      <c r="I10" s="287">
        <v>12.85</v>
      </c>
      <c r="J10" s="430">
        <v>5.0999999999999996</v>
      </c>
      <c r="K10" s="212">
        <v>1.8</v>
      </c>
      <c r="L10" s="212">
        <v>1.6</v>
      </c>
      <c r="M10" s="288">
        <v>1.7000000000000002</v>
      </c>
      <c r="N10" s="278">
        <v>8.3000000000000007</v>
      </c>
      <c r="O10" s="277"/>
      <c r="P10" s="287">
        <v>13.4</v>
      </c>
      <c r="Q10" s="430"/>
      <c r="R10" s="212"/>
      <c r="S10" s="212"/>
      <c r="T10" s="288" t="s">
        <v>328</v>
      </c>
      <c r="U10" s="278" t="s">
        <v>328</v>
      </c>
      <c r="V10" s="277"/>
      <c r="W10" s="287">
        <v>0</v>
      </c>
      <c r="X10" s="430"/>
      <c r="Y10" s="212"/>
      <c r="Z10" s="212"/>
      <c r="AA10" s="288" t="s">
        <v>328</v>
      </c>
      <c r="AB10" s="278" t="s">
        <v>328</v>
      </c>
      <c r="AC10" s="277"/>
      <c r="AD10" s="287">
        <v>0</v>
      </c>
      <c r="AE10" s="293">
        <v>26.25</v>
      </c>
      <c r="AF10" s="294"/>
      <c r="AG10" s="279"/>
    </row>
    <row r="11" spans="1:40" ht="12.75" customHeight="1" outlineLevel="1" x14ac:dyDescent="0.25">
      <c r="A11" s="177" t="s">
        <v>180</v>
      </c>
      <c r="B11" s="237">
        <v>5</v>
      </c>
      <c r="C11" s="430">
        <v>5</v>
      </c>
      <c r="D11" s="212">
        <v>1.5</v>
      </c>
      <c r="E11" s="212">
        <v>1.5</v>
      </c>
      <c r="F11" s="288">
        <v>1.5</v>
      </c>
      <c r="G11" s="278">
        <v>8.5</v>
      </c>
      <c r="H11" s="277"/>
      <c r="I11" s="287">
        <v>13.5</v>
      </c>
      <c r="J11" s="430">
        <v>3.4</v>
      </c>
      <c r="K11" s="212">
        <v>1.8</v>
      </c>
      <c r="L11" s="212">
        <v>2</v>
      </c>
      <c r="M11" s="288">
        <v>1.9</v>
      </c>
      <c r="N11" s="278">
        <v>8.1</v>
      </c>
      <c r="O11" s="277"/>
      <c r="P11" s="287">
        <v>11.5</v>
      </c>
      <c r="Q11" s="430">
        <v>5.2</v>
      </c>
      <c r="R11" s="212">
        <v>5</v>
      </c>
      <c r="S11" s="212">
        <v>5.2</v>
      </c>
      <c r="T11" s="288">
        <v>5.0999999999999996</v>
      </c>
      <c r="U11" s="278">
        <v>4.9000000000000004</v>
      </c>
      <c r="V11" s="277"/>
      <c r="W11" s="287">
        <v>10.100000000000001</v>
      </c>
      <c r="X11" s="430">
        <v>6.3</v>
      </c>
      <c r="Y11" s="212">
        <v>2.4</v>
      </c>
      <c r="Z11" s="212">
        <v>2.6</v>
      </c>
      <c r="AA11" s="288">
        <v>2.5</v>
      </c>
      <c r="AB11" s="278">
        <v>7.5</v>
      </c>
      <c r="AC11" s="277"/>
      <c r="AD11" s="287">
        <v>13.8</v>
      </c>
      <c r="AE11" s="293">
        <v>48.900000000000006</v>
      </c>
      <c r="AF11" s="294"/>
      <c r="AG11" s="279"/>
    </row>
    <row r="12" spans="1:40" s="131" customFormat="1" ht="16.5" customHeight="1" thickBot="1" x14ac:dyDescent="0.3">
      <c r="A12" s="299" t="s">
        <v>175</v>
      </c>
      <c r="B12" s="300"/>
      <c r="C12" s="431"/>
      <c r="D12" s="302"/>
      <c r="E12" s="302"/>
      <c r="F12" s="303"/>
      <c r="G12" s="304"/>
      <c r="H12" s="301"/>
      <c r="I12" s="305">
        <v>40.299999999999997</v>
      </c>
      <c r="J12" s="431"/>
      <c r="K12" s="302"/>
      <c r="L12" s="302"/>
      <c r="M12" s="303"/>
      <c r="N12" s="304"/>
      <c r="O12" s="301"/>
      <c r="P12" s="305">
        <v>37.549999999999997</v>
      </c>
      <c r="Q12" s="431"/>
      <c r="R12" s="302"/>
      <c r="S12" s="302"/>
      <c r="T12" s="303"/>
      <c r="U12" s="304"/>
      <c r="V12" s="301"/>
      <c r="W12" s="305">
        <v>32.950000000000003</v>
      </c>
      <c r="X12" s="431"/>
      <c r="Y12" s="302"/>
      <c r="Z12" s="302"/>
      <c r="AA12" s="303"/>
      <c r="AB12" s="304"/>
      <c r="AC12" s="301"/>
      <c r="AD12" s="305">
        <v>41.4</v>
      </c>
      <c r="AE12" s="306">
        <v>152.19999999999999</v>
      </c>
      <c r="AF12" s="295">
        <v>1</v>
      </c>
      <c r="AG12" s="149"/>
    </row>
    <row r="13" spans="1:40" s="144" customFormat="1" ht="13.5" outlineLevel="1" thickTop="1" x14ac:dyDescent="0.2">
      <c r="A13" s="451" t="s">
        <v>186</v>
      </c>
      <c r="B13" s="234" t="s">
        <v>66</v>
      </c>
      <c r="C13" s="429" t="s">
        <v>61</v>
      </c>
      <c r="D13" s="229" t="s">
        <v>35</v>
      </c>
      <c r="E13" s="229" t="s">
        <v>36</v>
      </c>
      <c r="F13" s="289" t="s">
        <v>72</v>
      </c>
      <c r="G13" s="266" t="s">
        <v>62</v>
      </c>
      <c r="H13" s="249" t="s">
        <v>65</v>
      </c>
      <c r="I13" s="290" t="s">
        <v>2</v>
      </c>
      <c r="J13" s="429" t="s">
        <v>61</v>
      </c>
      <c r="K13" s="229" t="s">
        <v>35</v>
      </c>
      <c r="L13" s="229" t="s">
        <v>36</v>
      </c>
      <c r="M13" s="289" t="s">
        <v>72</v>
      </c>
      <c r="N13" s="266" t="s">
        <v>62</v>
      </c>
      <c r="O13" s="249" t="s">
        <v>65</v>
      </c>
      <c r="P13" s="290" t="s">
        <v>3</v>
      </c>
      <c r="Q13" s="429" t="s">
        <v>61</v>
      </c>
      <c r="R13" s="229" t="s">
        <v>35</v>
      </c>
      <c r="S13" s="229" t="s">
        <v>36</v>
      </c>
      <c r="T13" s="289" t="s">
        <v>72</v>
      </c>
      <c r="U13" s="266" t="s">
        <v>62</v>
      </c>
      <c r="V13" s="249" t="s">
        <v>65</v>
      </c>
      <c r="W13" s="290" t="s">
        <v>4</v>
      </c>
      <c r="X13" s="429" t="s">
        <v>61</v>
      </c>
      <c r="Y13" s="229" t="s">
        <v>35</v>
      </c>
      <c r="Z13" s="229" t="s">
        <v>36</v>
      </c>
      <c r="AA13" s="289" t="s">
        <v>72</v>
      </c>
      <c r="AB13" s="266" t="s">
        <v>62</v>
      </c>
      <c r="AC13" s="249" t="s">
        <v>65</v>
      </c>
      <c r="AD13" s="290" t="s">
        <v>1</v>
      </c>
      <c r="AE13" s="291" t="s">
        <v>8</v>
      </c>
      <c r="AF13" s="291" t="s">
        <v>14</v>
      </c>
      <c r="AG13" s="148"/>
      <c r="AH13" s="143"/>
      <c r="AI13" s="147"/>
      <c r="AJ13" s="204"/>
      <c r="AK13" s="148"/>
      <c r="AL13" s="204"/>
      <c r="AM13" s="147"/>
      <c r="AN13" s="200"/>
    </row>
    <row r="14" spans="1:40" ht="12.75" customHeight="1" outlineLevel="1" x14ac:dyDescent="0.25">
      <c r="A14" s="176" t="s">
        <v>187</v>
      </c>
      <c r="B14" s="236">
        <v>96</v>
      </c>
      <c r="C14" s="430"/>
      <c r="D14" s="212"/>
      <c r="E14" s="212"/>
      <c r="F14" s="288" t="s">
        <v>328</v>
      </c>
      <c r="G14" s="278" t="s">
        <v>328</v>
      </c>
      <c r="H14" s="277"/>
      <c r="I14" s="287">
        <v>0</v>
      </c>
      <c r="J14" s="430"/>
      <c r="K14" s="212"/>
      <c r="L14" s="212"/>
      <c r="M14" s="288" t="s">
        <v>328</v>
      </c>
      <c r="N14" s="278" t="s">
        <v>328</v>
      </c>
      <c r="O14" s="277"/>
      <c r="P14" s="287">
        <v>0</v>
      </c>
      <c r="Q14" s="430"/>
      <c r="R14" s="212"/>
      <c r="S14" s="212"/>
      <c r="T14" s="288" t="s">
        <v>328</v>
      </c>
      <c r="U14" s="278" t="s">
        <v>328</v>
      </c>
      <c r="V14" s="277"/>
      <c r="W14" s="287">
        <v>0</v>
      </c>
      <c r="X14" s="430">
        <v>5.9</v>
      </c>
      <c r="Y14" s="212">
        <v>2.8</v>
      </c>
      <c r="Z14" s="212">
        <v>2.5</v>
      </c>
      <c r="AA14" s="288">
        <v>2.65</v>
      </c>
      <c r="AB14" s="278">
        <v>7.35</v>
      </c>
      <c r="AC14" s="277"/>
      <c r="AD14" s="287">
        <v>13.25</v>
      </c>
      <c r="AE14" s="293">
        <v>13.25</v>
      </c>
      <c r="AF14" s="294"/>
      <c r="AG14" s="279"/>
    </row>
    <row r="15" spans="1:40" ht="12.75" customHeight="1" outlineLevel="1" x14ac:dyDescent="0.25">
      <c r="A15" s="176" t="s">
        <v>188</v>
      </c>
      <c r="B15" s="236">
        <v>1</v>
      </c>
      <c r="C15" s="430">
        <v>5.2</v>
      </c>
      <c r="D15" s="212">
        <v>2.1</v>
      </c>
      <c r="E15" s="212">
        <v>1.9</v>
      </c>
      <c r="F15" s="288">
        <v>2</v>
      </c>
      <c r="G15" s="278">
        <v>8</v>
      </c>
      <c r="H15" s="277"/>
      <c r="I15" s="287">
        <v>13.2</v>
      </c>
      <c r="J15" s="430"/>
      <c r="K15" s="212"/>
      <c r="L15" s="212"/>
      <c r="M15" s="288" t="s">
        <v>328</v>
      </c>
      <c r="N15" s="278" t="s">
        <v>328</v>
      </c>
      <c r="O15" s="277"/>
      <c r="P15" s="287">
        <v>0</v>
      </c>
      <c r="Q15" s="430">
        <v>4.0999999999999996</v>
      </c>
      <c r="R15" s="212">
        <v>3.7</v>
      </c>
      <c r="S15" s="212">
        <v>3.6</v>
      </c>
      <c r="T15" s="288">
        <v>3.6500000000000004</v>
      </c>
      <c r="U15" s="278">
        <v>6.35</v>
      </c>
      <c r="V15" s="277"/>
      <c r="W15" s="287">
        <v>10.45</v>
      </c>
      <c r="X15" s="430"/>
      <c r="Y15" s="212"/>
      <c r="Z15" s="212"/>
      <c r="AA15" s="288" t="s">
        <v>328</v>
      </c>
      <c r="AB15" s="278" t="s">
        <v>328</v>
      </c>
      <c r="AC15" s="277"/>
      <c r="AD15" s="287">
        <v>0</v>
      </c>
      <c r="AE15" s="293">
        <v>23.65</v>
      </c>
      <c r="AF15" s="294"/>
      <c r="AG15" s="279"/>
    </row>
    <row r="16" spans="1:40" ht="12.75" customHeight="1" outlineLevel="1" x14ac:dyDescent="0.25">
      <c r="A16" s="176" t="s">
        <v>189</v>
      </c>
      <c r="B16" s="236">
        <v>1</v>
      </c>
      <c r="C16" s="430"/>
      <c r="D16" s="212"/>
      <c r="E16" s="212"/>
      <c r="F16" s="288" t="s">
        <v>328</v>
      </c>
      <c r="G16" s="278" t="s">
        <v>328</v>
      </c>
      <c r="H16" s="277"/>
      <c r="I16" s="287">
        <v>0</v>
      </c>
      <c r="J16" s="430">
        <v>3.3</v>
      </c>
      <c r="K16" s="212">
        <v>2.9</v>
      </c>
      <c r="L16" s="212">
        <v>2.6</v>
      </c>
      <c r="M16" s="288">
        <v>2.75</v>
      </c>
      <c r="N16" s="278">
        <v>7.25</v>
      </c>
      <c r="O16" s="277"/>
      <c r="P16" s="287">
        <v>10.55</v>
      </c>
      <c r="Q16" s="430">
        <v>4.0999999999999996</v>
      </c>
      <c r="R16" s="212">
        <v>3.4</v>
      </c>
      <c r="S16" s="212">
        <v>3.6</v>
      </c>
      <c r="T16" s="288">
        <v>3.5</v>
      </c>
      <c r="U16" s="278">
        <v>6.5</v>
      </c>
      <c r="V16" s="277"/>
      <c r="W16" s="287">
        <v>10.6</v>
      </c>
      <c r="X16" s="430">
        <v>5.5</v>
      </c>
      <c r="Y16" s="212">
        <v>2.4</v>
      </c>
      <c r="Z16" s="212">
        <v>2.6</v>
      </c>
      <c r="AA16" s="288">
        <v>2.5</v>
      </c>
      <c r="AB16" s="278">
        <v>7.5</v>
      </c>
      <c r="AC16" s="277"/>
      <c r="AD16" s="287">
        <v>13</v>
      </c>
      <c r="AE16" s="293">
        <v>34.15</v>
      </c>
      <c r="AF16" s="294"/>
      <c r="AG16" s="279"/>
    </row>
    <row r="17" spans="1:40" ht="12.75" customHeight="1" outlineLevel="1" x14ac:dyDescent="0.25">
      <c r="A17" s="176" t="s">
        <v>190</v>
      </c>
      <c r="B17" s="236">
        <v>3</v>
      </c>
      <c r="C17" s="430">
        <v>5</v>
      </c>
      <c r="D17" s="212">
        <v>2.7</v>
      </c>
      <c r="E17" s="212">
        <v>2.4</v>
      </c>
      <c r="F17" s="288">
        <v>2.5499999999999998</v>
      </c>
      <c r="G17" s="278">
        <v>7.45</v>
      </c>
      <c r="H17" s="277"/>
      <c r="I17" s="287">
        <v>12.45</v>
      </c>
      <c r="J17" s="430">
        <v>2.7</v>
      </c>
      <c r="K17" s="212">
        <v>5.7</v>
      </c>
      <c r="L17" s="212">
        <v>5.5</v>
      </c>
      <c r="M17" s="288">
        <v>5.6</v>
      </c>
      <c r="N17" s="278">
        <v>4.4000000000000004</v>
      </c>
      <c r="O17" s="277"/>
      <c r="P17" s="287">
        <v>7.1000000000000005</v>
      </c>
      <c r="Q17" s="430"/>
      <c r="R17" s="212"/>
      <c r="S17" s="212"/>
      <c r="T17" s="288" t="s">
        <v>328</v>
      </c>
      <c r="U17" s="278" t="s">
        <v>328</v>
      </c>
      <c r="V17" s="277"/>
      <c r="W17" s="287">
        <v>0</v>
      </c>
      <c r="X17" s="430">
        <v>5.7</v>
      </c>
      <c r="Y17" s="212">
        <v>3.2</v>
      </c>
      <c r="Z17" s="212">
        <v>3.5</v>
      </c>
      <c r="AA17" s="288">
        <v>3.35</v>
      </c>
      <c r="AB17" s="278">
        <v>6.65</v>
      </c>
      <c r="AC17" s="277"/>
      <c r="AD17" s="287">
        <v>12.350000000000001</v>
      </c>
      <c r="AE17" s="293">
        <v>31.900000000000002</v>
      </c>
      <c r="AF17" s="294"/>
      <c r="AG17" s="279"/>
    </row>
    <row r="18" spans="1:40" ht="12.75" customHeight="1" outlineLevel="1" x14ac:dyDescent="0.25">
      <c r="A18" s="176" t="s">
        <v>191</v>
      </c>
      <c r="B18" s="236">
        <v>5</v>
      </c>
      <c r="C18" s="430">
        <v>4.3</v>
      </c>
      <c r="D18" s="212">
        <v>3.4</v>
      </c>
      <c r="E18" s="212">
        <v>3.6</v>
      </c>
      <c r="F18" s="288">
        <v>3.5</v>
      </c>
      <c r="G18" s="278">
        <v>6.5</v>
      </c>
      <c r="H18" s="277"/>
      <c r="I18" s="287">
        <v>10.8</v>
      </c>
      <c r="J18" s="430">
        <v>3.5</v>
      </c>
      <c r="K18" s="212">
        <v>3.6</v>
      </c>
      <c r="L18" s="212">
        <v>3.3</v>
      </c>
      <c r="M18" s="288">
        <v>3.45</v>
      </c>
      <c r="N18" s="278">
        <v>6.55</v>
      </c>
      <c r="O18" s="277"/>
      <c r="P18" s="287">
        <v>10.050000000000001</v>
      </c>
      <c r="Q18" s="430">
        <v>4.0999999999999996</v>
      </c>
      <c r="R18" s="212">
        <v>1.5</v>
      </c>
      <c r="S18" s="212">
        <v>1.6</v>
      </c>
      <c r="T18" s="288">
        <v>1.55</v>
      </c>
      <c r="U18" s="278">
        <v>8.4499999999999993</v>
      </c>
      <c r="V18" s="277"/>
      <c r="W18" s="287">
        <v>12.549999999999999</v>
      </c>
      <c r="X18" s="430"/>
      <c r="Y18" s="212"/>
      <c r="Z18" s="212"/>
      <c r="AA18" s="288" t="s">
        <v>328</v>
      </c>
      <c r="AB18" s="278" t="s">
        <v>328</v>
      </c>
      <c r="AC18" s="277"/>
      <c r="AD18" s="287">
        <v>0</v>
      </c>
      <c r="AE18" s="293">
        <v>33.4</v>
      </c>
      <c r="AF18" s="294"/>
      <c r="AG18" s="279"/>
    </row>
    <row r="19" spans="1:40" ht="12.75" customHeight="1" outlineLevel="1" x14ac:dyDescent="0.25">
      <c r="A19" s="177" t="s">
        <v>192</v>
      </c>
      <c r="B19" s="237">
        <v>2</v>
      </c>
      <c r="C19" s="430">
        <v>4.5</v>
      </c>
      <c r="D19" s="212">
        <v>1.7</v>
      </c>
      <c r="E19" s="212">
        <v>1.8</v>
      </c>
      <c r="F19" s="288">
        <v>1.75</v>
      </c>
      <c r="G19" s="278">
        <v>8.25</v>
      </c>
      <c r="H19" s="277"/>
      <c r="I19" s="287">
        <v>12.75</v>
      </c>
      <c r="J19" s="430">
        <v>2.7</v>
      </c>
      <c r="K19" s="212">
        <v>1.8</v>
      </c>
      <c r="L19" s="212">
        <v>1.8</v>
      </c>
      <c r="M19" s="288">
        <v>1.8</v>
      </c>
      <c r="N19" s="278">
        <v>8.1999999999999993</v>
      </c>
      <c r="O19" s="277"/>
      <c r="P19" s="287">
        <v>10.899999999999999</v>
      </c>
      <c r="Q19" s="430">
        <v>3.6</v>
      </c>
      <c r="R19" s="212">
        <v>3.4</v>
      </c>
      <c r="S19" s="212">
        <v>3.7</v>
      </c>
      <c r="T19" s="288">
        <v>3.55</v>
      </c>
      <c r="U19" s="278">
        <v>6.45</v>
      </c>
      <c r="V19" s="277"/>
      <c r="W19" s="287">
        <v>10.050000000000001</v>
      </c>
      <c r="X19" s="430">
        <v>6.1</v>
      </c>
      <c r="Y19" s="212">
        <v>3.6</v>
      </c>
      <c r="Z19" s="212">
        <v>3.3</v>
      </c>
      <c r="AA19" s="288">
        <v>3.45</v>
      </c>
      <c r="AB19" s="278">
        <v>6.55</v>
      </c>
      <c r="AC19" s="277"/>
      <c r="AD19" s="287">
        <v>12.649999999999999</v>
      </c>
      <c r="AE19" s="293">
        <v>46.35</v>
      </c>
      <c r="AF19" s="294"/>
      <c r="AG19" s="279"/>
    </row>
    <row r="20" spans="1:40" s="131" customFormat="1" ht="16.5" customHeight="1" thickBot="1" x14ac:dyDescent="0.3">
      <c r="A20" s="299" t="s">
        <v>186</v>
      </c>
      <c r="B20" s="300"/>
      <c r="C20" s="431"/>
      <c r="D20" s="302"/>
      <c r="E20" s="302"/>
      <c r="F20" s="303"/>
      <c r="G20" s="304"/>
      <c r="H20" s="301"/>
      <c r="I20" s="305">
        <v>38.4</v>
      </c>
      <c r="J20" s="431"/>
      <c r="K20" s="302"/>
      <c r="L20" s="302"/>
      <c r="M20" s="303"/>
      <c r="N20" s="304"/>
      <c r="O20" s="301"/>
      <c r="P20" s="305">
        <v>31.5</v>
      </c>
      <c r="Q20" s="431"/>
      <c r="R20" s="302"/>
      <c r="S20" s="302"/>
      <c r="T20" s="303"/>
      <c r="U20" s="304"/>
      <c r="V20" s="301"/>
      <c r="W20" s="305">
        <v>33.599999999999994</v>
      </c>
      <c r="X20" s="431"/>
      <c r="Y20" s="302"/>
      <c r="Z20" s="302"/>
      <c r="AA20" s="303"/>
      <c r="AB20" s="304"/>
      <c r="AC20" s="301"/>
      <c r="AD20" s="305">
        <v>38.9</v>
      </c>
      <c r="AE20" s="306">
        <v>142.4</v>
      </c>
      <c r="AF20" s="295">
        <v>2</v>
      </c>
      <c r="AG20" s="149"/>
    </row>
    <row r="21" spans="1:40" s="144" customFormat="1" ht="13.5" outlineLevel="1" thickTop="1" x14ac:dyDescent="0.2">
      <c r="A21" s="451" t="s">
        <v>181</v>
      </c>
      <c r="B21" s="234" t="s">
        <v>66</v>
      </c>
      <c r="C21" s="429" t="s">
        <v>61</v>
      </c>
      <c r="D21" s="229" t="s">
        <v>35</v>
      </c>
      <c r="E21" s="229" t="s">
        <v>36</v>
      </c>
      <c r="F21" s="289" t="s">
        <v>72</v>
      </c>
      <c r="G21" s="266" t="s">
        <v>62</v>
      </c>
      <c r="H21" s="249" t="s">
        <v>65</v>
      </c>
      <c r="I21" s="290" t="s">
        <v>2</v>
      </c>
      <c r="J21" s="429" t="s">
        <v>61</v>
      </c>
      <c r="K21" s="229" t="s">
        <v>35</v>
      </c>
      <c r="L21" s="229" t="s">
        <v>36</v>
      </c>
      <c r="M21" s="289" t="s">
        <v>72</v>
      </c>
      <c r="N21" s="266" t="s">
        <v>62</v>
      </c>
      <c r="O21" s="249" t="s">
        <v>65</v>
      </c>
      <c r="P21" s="290" t="s">
        <v>3</v>
      </c>
      <c r="Q21" s="429" t="s">
        <v>61</v>
      </c>
      <c r="R21" s="229" t="s">
        <v>35</v>
      </c>
      <c r="S21" s="229" t="s">
        <v>36</v>
      </c>
      <c r="T21" s="289" t="s">
        <v>72</v>
      </c>
      <c r="U21" s="266" t="s">
        <v>62</v>
      </c>
      <c r="V21" s="249" t="s">
        <v>65</v>
      </c>
      <c r="W21" s="290" t="s">
        <v>4</v>
      </c>
      <c r="X21" s="429" t="s">
        <v>61</v>
      </c>
      <c r="Y21" s="229" t="s">
        <v>35</v>
      </c>
      <c r="Z21" s="229" t="s">
        <v>36</v>
      </c>
      <c r="AA21" s="289" t="s">
        <v>72</v>
      </c>
      <c r="AB21" s="266" t="s">
        <v>62</v>
      </c>
      <c r="AC21" s="249" t="s">
        <v>65</v>
      </c>
      <c r="AD21" s="290" t="s">
        <v>1</v>
      </c>
      <c r="AE21" s="291" t="s">
        <v>8</v>
      </c>
      <c r="AF21" s="291" t="s">
        <v>14</v>
      </c>
      <c r="AG21" s="148"/>
      <c r="AH21" s="143"/>
      <c r="AI21" s="147"/>
      <c r="AJ21" s="204"/>
      <c r="AK21" s="148"/>
      <c r="AL21" s="204"/>
      <c r="AM21" s="147"/>
      <c r="AN21" s="200"/>
    </row>
    <row r="22" spans="1:40" ht="12.75" customHeight="1" outlineLevel="1" x14ac:dyDescent="0.25">
      <c r="A22" s="176" t="s">
        <v>182</v>
      </c>
      <c r="B22" s="236">
        <v>1</v>
      </c>
      <c r="C22" s="430">
        <v>3.5</v>
      </c>
      <c r="D22" s="212">
        <v>2.1</v>
      </c>
      <c r="E22" s="212">
        <v>2</v>
      </c>
      <c r="F22" s="288">
        <v>2.0499999999999998</v>
      </c>
      <c r="G22" s="278">
        <v>7.95</v>
      </c>
      <c r="H22" s="277"/>
      <c r="I22" s="287">
        <v>11.45</v>
      </c>
      <c r="J22" s="430">
        <v>1.7</v>
      </c>
      <c r="K22" s="212">
        <v>2.2000000000000002</v>
      </c>
      <c r="L22" s="212">
        <v>2.5</v>
      </c>
      <c r="M22" s="288">
        <v>2.35</v>
      </c>
      <c r="N22" s="278">
        <v>7.65</v>
      </c>
      <c r="O22" s="277"/>
      <c r="P22" s="287">
        <v>9.35</v>
      </c>
      <c r="Q22" s="430">
        <v>4.3</v>
      </c>
      <c r="R22" s="212">
        <v>2.6</v>
      </c>
      <c r="S22" s="212">
        <v>3</v>
      </c>
      <c r="T22" s="288">
        <v>2.8</v>
      </c>
      <c r="U22" s="278">
        <v>7.2</v>
      </c>
      <c r="V22" s="277"/>
      <c r="W22" s="287">
        <v>11.5</v>
      </c>
      <c r="X22" s="430">
        <v>3.7</v>
      </c>
      <c r="Y22" s="212">
        <v>2.4</v>
      </c>
      <c r="Z22" s="212">
        <v>2.6</v>
      </c>
      <c r="AA22" s="288">
        <v>2.5</v>
      </c>
      <c r="AB22" s="278">
        <v>7.5</v>
      </c>
      <c r="AC22" s="277"/>
      <c r="AD22" s="287">
        <v>11.2</v>
      </c>
      <c r="AE22" s="293">
        <v>43.5</v>
      </c>
      <c r="AF22" s="294"/>
      <c r="AG22" s="279"/>
    </row>
    <row r="23" spans="1:40" ht="12.75" customHeight="1" outlineLevel="1" x14ac:dyDescent="0.25">
      <c r="A23" s="176" t="s">
        <v>183</v>
      </c>
      <c r="B23" s="236">
        <v>90</v>
      </c>
      <c r="C23" s="430">
        <v>4.3</v>
      </c>
      <c r="D23" s="212">
        <v>2.2000000000000002</v>
      </c>
      <c r="E23" s="212">
        <v>2.4</v>
      </c>
      <c r="F23" s="288">
        <v>2.2999999999999998</v>
      </c>
      <c r="G23" s="278">
        <v>7.7</v>
      </c>
      <c r="H23" s="277"/>
      <c r="I23" s="287">
        <v>12</v>
      </c>
      <c r="J23" s="430"/>
      <c r="K23" s="212"/>
      <c r="L23" s="212"/>
      <c r="M23" s="288" t="s">
        <v>328</v>
      </c>
      <c r="N23" s="278" t="s">
        <v>328</v>
      </c>
      <c r="O23" s="277"/>
      <c r="P23" s="287">
        <v>0</v>
      </c>
      <c r="Q23" s="430">
        <v>4.2</v>
      </c>
      <c r="R23" s="212">
        <v>4</v>
      </c>
      <c r="S23" s="212">
        <v>4.2</v>
      </c>
      <c r="T23" s="288">
        <v>4.0999999999999996</v>
      </c>
      <c r="U23" s="278">
        <v>5.9</v>
      </c>
      <c r="V23" s="277"/>
      <c r="W23" s="287">
        <v>10.100000000000001</v>
      </c>
      <c r="X23" s="430">
        <v>3.5</v>
      </c>
      <c r="Y23" s="212">
        <v>2.8</v>
      </c>
      <c r="Z23" s="212">
        <v>3</v>
      </c>
      <c r="AA23" s="288">
        <v>2.9</v>
      </c>
      <c r="AB23" s="278">
        <v>7.1</v>
      </c>
      <c r="AC23" s="277"/>
      <c r="AD23" s="287">
        <v>10.6</v>
      </c>
      <c r="AE23" s="293">
        <v>32.700000000000003</v>
      </c>
      <c r="AF23" s="294"/>
      <c r="AG23" s="279"/>
    </row>
    <row r="24" spans="1:40" ht="12.75" customHeight="1" outlineLevel="1" x14ac:dyDescent="0.25">
      <c r="A24" s="176" t="s">
        <v>316</v>
      </c>
      <c r="B24" s="236">
        <v>1</v>
      </c>
      <c r="C24" s="430"/>
      <c r="D24" s="212"/>
      <c r="E24" s="212"/>
      <c r="F24" s="288" t="s">
        <v>328</v>
      </c>
      <c r="G24" s="278" t="s">
        <v>328</v>
      </c>
      <c r="H24" s="277"/>
      <c r="I24" s="287">
        <v>0</v>
      </c>
      <c r="J24" s="430">
        <v>2.6</v>
      </c>
      <c r="K24" s="212">
        <v>2.2000000000000002</v>
      </c>
      <c r="L24" s="212">
        <v>2.5</v>
      </c>
      <c r="M24" s="288">
        <v>2.35</v>
      </c>
      <c r="N24" s="278">
        <v>7.65</v>
      </c>
      <c r="O24" s="277"/>
      <c r="P24" s="287">
        <v>10.25</v>
      </c>
      <c r="Q24" s="430">
        <v>4</v>
      </c>
      <c r="R24" s="212">
        <v>3.5</v>
      </c>
      <c r="S24" s="212">
        <v>3.8</v>
      </c>
      <c r="T24" s="288">
        <v>3.65</v>
      </c>
      <c r="U24" s="278">
        <v>6.35</v>
      </c>
      <c r="V24" s="277"/>
      <c r="W24" s="287">
        <v>10.35</v>
      </c>
      <c r="X24" s="430">
        <v>3.8</v>
      </c>
      <c r="Y24" s="212">
        <v>3</v>
      </c>
      <c r="Z24" s="212">
        <v>3.1</v>
      </c>
      <c r="AA24" s="288">
        <v>3.05</v>
      </c>
      <c r="AB24" s="278">
        <v>6.95</v>
      </c>
      <c r="AC24" s="277"/>
      <c r="AD24" s="287">
        <v>10.75</v>
      </c>
      <c r="AE24" s="293">
        <v>31.35</v>
      </c>
      <c r="AF24" s="294"/>
      <c r="AG24" s="279"/>
    </row>
    <row r="25" spans="1:40" ht="12.75" customHeight="1" outlineLevel="1" x14ac:dyDescent="0.25">
      <c r="A25" s="176" t="s">
        <v>184</v>
      </c>
      <c r="B25" s="236">
        <v>0</v>
      </c>
      <c r="C25" s="430">
        <v>4.3</v>
      </c>
      <c r="D25" s="212">
        <v>2.1</v>
      </c>
      <c r="E25" s="212">
        <v>2.2000000000000002</v>
      </c>
      <c r="F25" s="288">
        <v>2.1500000000000004</v>
      </c>
      <c r="G25" s="278">
        <v>7.85</v>
      </c>
      <c r="H25" s="277"/>
      <c r="I25" s="287">
        <v>12.149999999999999</v>
      </c>
      <c r="J25" s="430">
        <v>1.7</v>
      </c>
      <c r="K25" s="212">
        <v>1.7</v>
      </c>
      <c r="L25" s="212">
        <v>2</v>
      </c>
      <c r="M25" s="288">
        <v>1.85</v>
      </c>
      <c r="N25" s="278">
        <v>8.15</v>
      </c>
      <c r="O25" s="277"/>
      <c r="P25" s="287">
        <v>9.85</v>
      </c>
      <c r="Q25" s="430"/>
      <c r="R25" s="212"/>
      <c r="S25" s="212"/>
      <c r="T25" s="288" t="s">
        <v>328</v>
      </c>
      <c r="U25" s="278" t="s">
        <v>328</v>
      </c>
      <c r="V25" s="277"/>
      <c r="W25" s="287">
        <v>0</v>
      </c>
      <c r="X25" s="430"/>
      <c r="Y25" s="212"/>
      <c r="Z25" s="212"/>
      <c r="AA25" s="288" t="s">
        <v>328</v>
      </c>
      <c r="AB25" s="278" t="s">
        <v>328</v>
      </c>
      <c r="AC25" s="277"/>
      <c r="AD25" s="287">
        <v>0</v>
      </c>
      <c r="AE25" s="293">
        <v>22</v>
      </c>
      <c r="AF25" s="294"/>
      <c r="AG25" s="279"/>
    </row>
    <row r="26" spans="1:40" ht="12.75" customHeight="1" outlineLevel="1" x14ac:dyDescent="0.25">
      <c r="A26" s="177" t="s">
        <v>185</v>
      </c>
      <c r="B26" s="237"/>
      <c r="C26" s="430">
        <v>4.3</v>
      </c>
      <c r="D26" s="212">
        <v>1.5</v>
      </c>
      <c r="E26" s="212">
        <v>1.5</v>
      </c>
      <c r="F26" s="288">
        <v>1.5</v>
      </c>
      <c r="G26" s="278">
        <v>8.5</v>
      </c>
      <c r="H26" s="277"/>
      <c r="I26" s="287">
        <v>12.8</v>
      </c>
      <c r="J26" s="430">
        <v>2.6</v>
      </c>
      <c r="K26" s="212">
        <v>1.6</v>
      </c>
      <c r="L26" s="212">
        <v>1.8</v>
      </c>
      <c r="M26" s="288">
        <v>1.7000000000000002</v>
      </c>
      <c r="N26" s="278">
        <v>8.3000000000000007</v>
      </c>
      <c r="O26" s="277"/>
      <c r="P26" s="287">
        <v>10.9</v>
      </c>
      <c r="Q26" s="430">
        <v>3.7</v>
      </c>
      <c r="R26" s="212">
        <v>2.5</v>
      </c>
      <c r="S26" s="212">
        <v>2.8</v>
      </c>
      <c r="T26" s="288">
        <v>2.65</v>
      </c>
      <c r="U26" s="278">
        <v>7.35</v>
      </c>
      <c r="V26" s="277"/>
      <c r="W26" s="287">
        <v>11.05</v>
      </c>
      <c r="X26" s="430">
        <v>5.2</v>
      </c>
      <c r="Y26" s="212">
        <v>2.8</v>
      </c>
      <c r="Z26" s="212">
        <v>3.1</v>
      </c>
      <c r="AA26" s="288">
        <v>2.95</v>
      </c>
      <c r="AB26" s="278">
        <v>7.05</v>
      </c>
      <c r="AC26" s="277"/>
      <c r="AD26" s="287">
        <v>12.25</v>
      </c>
      <c r="AE26" s="293">
        <v>47</v>
      </c>
      <c r="AF26" s="294"/>
      <c r="AG26" s="279"/>
    </row>
    <row r="27" spans="1:40" s="131" customFormat="1" ht="16.5" customHeight="1" thickBot="1" x14ac:dyDescent="0.3">
      <c r="A27" s="299" t="s">
        <v>181</v>
      </c>
      <c r="B27" s="300"/>
      <c r="C27" s="431"/>
      <c r="D27" s="302"/>
      <c r="E27" s="302"/>
      <c r="F27" s="303"/>
      <c r="G27" s="304"/>
      <c r="H27" s="301"/>
      <c r="I27" s="305">
        <v>36.950000000000003</v>
      </c>
      <c r="J27" s="431"/>
      <c r="K27" s="302"/>
      <c r="L27" s="302"/>
      <c r="M27" s="303"/>
      <c r="N27" s="304"/>
      <c r="O27" s="301"/>
      <c r="P27" s="305">
        <v>31</v>
      </c>
      <c r="Q27" s="431"/>
      <c r="R27" s="302"/>
      <c r="S27" s="302"/>
      <c r="T27" s="303"/>
      <c r="U27" s="304"/>
      <c r="V27" s="301"/>
      <c r="W27" s="305">
        <v>32.9</v>
      </c>
      <c r="X27" s="431"/>
      <c r="Y27" s="302"/>
      <c r="Z27" s="302"/>
      <c r="AA27" s="303"/>
      <c r="AB27" s="304"/>
      <c r="AC27" s="301"/>
      <c r="AD27" s="305">
        <v>34.200000000000003</v>
      </c>
      <c r="AE27" s="306">
        <v>135.05000000000001</v>
      </c>
      <c r="AF27" s="295">
        <v>3</v>
      </c>
      <c r="AG27" s="149"/>
    </row>
    <row r="28" spans="1:40" s="144" customFormat="1" ht="13.5" outlineLevel="1" thickTop="1" x14ac:dyDescent="0.2">
      <c r="A28" s="451" t="s">
        <v>309</v>
      </c>
      <c r="B28" s="234" t="s">
        <v>66</v>
      </c>
      <c r="C28" s="429" t="s">
        <v>61</v>
      </c>
      <c r="D28" s="229" t="s">
        <v>35</v>
      </c>
      <c r="E28" s="229" t="s">
        <v>36</v>
      </c>
      <c r="F28" s="289" t="s">
        <v>72</v>
      </c>
      <c r="G28" s="266" t="s">
        <v>62</v>
      </c>
      <c r="H28" s="249" t="s">
        <v>65</v>
      </c>
      <c r="I28" s="290" t="s">
        <v>2</v>
      </c>
      <c r="J28" s="429" t="s">
        <v>61</v>
      </c>
      <c r="K28" s="229" t="s">
        <v>35</v>
      </c>
      <c r="L28" s="229" t="s">
        <v>36</v>
      </c>
      <c r="M28" s="289" t="s">
        <v>72</v>
      </c>
      <c r="N28" s="266" t="s">
        <v>62</v>
      </c>
      <c r="O28" s="249" t="s">
        <v>65</v>
      </c>
      <c r="P28" s="290" t="s">
        <v>3</v>
      </c>
      <c r="Q28" s="429" t="s">
        <v>61</v>
      </c>
      <c r="R28" s="229" t="s">
        <v>35</v>
      </c>
      <c r="S28" s="229" t="s">
        <v>36</v>
      </c>
      <c r="T28" s="289" t="s">
        <v>72</v>
      </c>
      <c r="U28" s="266" t="s">
        <v>62</v>
      </c>
      <c r="V28" s="249" t="s">
        <v>65</v>
      </c>
      <c r="W28" s="290" t="s">
        <v>4</v>
      </c>
      <c r="X28" s="429" t="s">
        <v>61</v>
      </c>
      <c r="Y28" s="229" t="s">
        <v>35</v>
      </c>
      <c r="Z28" s="229" t="s">
        <v>36</v>
      </c>
      <c r="AA28" s="289" t="s">
        <v>72</v>
      </c>
      <c r="AB28" s="266" t="s">
        <v>62</v>
      </c>
      <c r="AC28" s="249" t="s">
        <v>65</v>
      </c>
      <c r="AD28" s="290" t="s">
        <v>1</v>
      </c>
      <c r="AE28" s="291" t="s">
        <v>8</v>
      </c>
      <c r="AF28" s="291" t="s">
        <v>14</v>
      </c>
      <c r="AG28" s="148"/>
      <c r="AH28" s="143"/>
      <c r="AI28" s="147"/>
      <c r="AJ28" s="204"/>
      <c r="AK28" s="148"/>
      <c r="AL28" s="204"/>
      <c r="AM28" s="147"/>
      <c r="AN28" s="200"/>
    </row>
    <row r="29" spans="1:40" ht="12.75" customHeight="1" outlineLevel="1" x14ac:dyDescent="0.25">
      <c r="A29" s="176" t="s">
        <v>116</v>
      </c>
      <c r="B29" s="236">
        <v>7</v>
      </c>
      <c r="C29" s="430">
        <v>3.5</v>
      </c>
      <c r="D29" s="212">
        <v>1.8</v>
      </c>
      <c r="E29" s="212">
        <v>1.6</v>
      </c>
      <c r="F29" s="288">
        <v>1.7000000000000002</v>
      </c>
      <c r="G29" s="278">
        <v>8.3000000000000007</v>
      </c>
      <c r="H29" s="277"/>
      <c r="I29" s="287">
        <v>11.8</v>
      </c>
      <c r="J29" s="430">
        <v>3.2</v>
      </c>
      <c r="K29" s="212">
        <v>2.6</v>
      </c>
      <c r="L29" s="212">
        <v>2.6</v>
      </c>
      <c r="M29" s="288">
        <v>2.6</v>
      </c>
      <c r="N29" s="278">
        <v>7.4</v>
      </c>
      <c r="O29" s="277"/>
      <c r="P29" s="287">
        <v>10.600000000000001</v>
      </c>
      <c r="Q29" s="430">
        <v>5.6</v>
      </c>
      <c r="R29" s="212">
        <v>3.3</v>
      </c>
      <c r="S29" s="212">
        <v>3</v>
      </c>
      <c r="T29" s="288">
        <v>3.15</v>
      </c>
      <c r="U29" s="278">
        <v>6.85</v>
      </c>
      <c r="V29" s="277"/>
      <c r="W29" s="287">
        <v>12.45</v>
      </c>
      <c r="X29" s="430">
        <v>5.9</v>
      </c>
      <c r="Y29" s="212">
        <v>3.3</v>
      </c>
      <c r="Z29" s="212">
        <v>3.1</v>
      </c>
      <c r="AA29" s="288">
        <v>3.2</v>
      </c>
      <c r="AB29" s="278">
        <v>6.8</v>
      </c>
      <c r="AC29" s="277"/>
      <c r="AD29" s="287">
        <v>12.7</v>
      </c>
      <c r="AE29" s="293">
        <v>47.55</v>
      </c>
      <c r="AF29" s="294"/>
      <c r="AG29" s="279"/>
    </row>
    <row r="30" spans="1:40" ht="12.75" customHeight="1" outlineLevel="1" x14ac:dyDescent="0.25">
      <c r="A30" s="176" t="s">
        <v>117</v>
      </c>
      <c r="B30" s="236">
        <v>8</v>
      </c>
      <c r="C30" s="430">
        <v>3.5</v>
      </c>
      <c r="D30" s="212">
        <v>1.6</v>
      </c>
      <c r="E30" s="212">
        <v>1.9</v>
      </c>
      <c r="F30" s="288">
        <v>1.75</v>
      </c>
      <c r="G30" s="278">
        <v>8.25</v>
      </c>
      <c r="H30" s="277"/>
      <c r="I30" s="287">
        <v>11.75</v>
      </c>
      <c r="J30" s="430">
        <v>2.7</v>
      </c>
      <c r="K30" s="212">
        <v>2.2999999999999998</v>
      </c>
      <c r="L30" s="212">
        <v>2.4</v>
      </c>
      <c r="M30" s="288">
        <v>2.3499999999999996</v>
      </c>
      <c r="N30" s="278">
        <v>7.65</v>
      </c>
      <c r="O30" s="277"/>
      <c r="P30" s="287">
        <v>10.350000000000001</v>
      </c>
      <c r="Q30" s="430">
        <v>5.5</v>
      </c>
      <c r="R30" s="212">
        <v>1.3</v>
      </c>
      <c r="S30" s="212">
        <v>1.5</v>
      </c>
      <c r="T30" s="288">
        <v>1.4</v>
      </c>
      <c r="U30" s="278">
        <v>8.6</v>
      </c>
      <c r="V30" s="277"/>
      <c r="W30" s="287">
        <v>14.1</v>
      </c>
      <c r="X30" s="430">
        <v>6.1</v>
      </c>
      <c r="Y30" s="212">
        <v>3.4</v>
      </c>
      <c r="Z30" s="212">
        <v>3.3</v>
      </c>
      <c r="AA30" s="288">
        <v>3.3499999999999996</v>
      </c>
      <c r="AB30" s="278">
        <v>6.65</v>
      </c>
      <c r="AC30" s="277"/>
      <c r="AD30" s="287">
        <v>12.75</v>
      </c>
      <c r="AE30" s="293">
        <v>48.95</v>
      </c>
      <c r="AF30" s="294"/>
      <c r="AG30" s="279"/>
    </row>
    <row r="31" spans="1:40" ht="12.75" customHeight="1" outlineLevel="1" x14ac:dyDescent="0.25">
      <c r="A31" s="176" t="s">
        <v>118</v>
      </c>
      <c r="B31" s="236">
        <v>4</v>
      </c>
      <c r="C31" s="430"/>
      <c r="D31" s="212"/>
      <c r="E31" s="212"/>
      <c r="F31" s="288" t="s">
        <v>328</v>
      </c>
      <c r="G31" s="278" t="s">
        <v>328</v>
      </c>
      <c r="H31" s="277"/>
      <c r="I31" s="287">
        <v>0</v>
      </c>
      <c r="J31" s="430"/>
      <c r="K31" s="212"/>
      <c r="L31" s="212"/>
      <c r="M31" s="288" t="s">
        <v>328</v>
      </c>
      <c r="N31" s="278" t="s">
        <v>328</v>
      </c>
      <c r="O31" s="277"/>
      <c r="P31" s="287">
        <v>0</v>
      </c>
      <c r="Q31" s="430"/>
      <c r="R31" s="212"/>
      <c r="S31" s="212"/>
      <c r="T31" s="288" t="s">
        <v>328</v>
      </c>
      <c r="U31" s="278" t="s">
        <v>328</v>
      </c>
      <c r="V31" s="277"/>
      <c r="W31" s="287">
        <v>0</v>
      </c>
      <c r="X31" s="430"/>
      <c r="Y31" s="212"/>
      <c r="Z31" s="212"/>
      <c r="AA31" s="288" t="s">
        <v>328</v>
      </c>
      <c r="AB31" s="278" t="s">
        <v>328</v>
      </c>
      <c r="AC31" s="277"/>
      <c r="AD31" s="287">
        <v>0</v>
      </c>
      <c r="AE31" s="293">
        <v>0</v>
      </c>
      <c r="AF31" s="294"/>
      <c r="AG31" s="279"/>
    </row>
    <row r="32" spans="1:40" s="131" customFormat="1" ht="16.5" customHeight="1" thickBot="1" x14ac:dyDescent="0.3">
      <c r="A32" s="299" t="s">
        <v>309</v>
      </c>
      <c r="B32" s="300"/>
      <c r="C32" s="431"/>
      <c r="D32" s="302"/>
      <c r="E32" s="302"/>
      <c r="F32" s="303"/>
      <c r="G32" s="304"/>
      <c r="H32" s="301"/>
      <c r="I32" s="305">
        <v>23.55</v>
      </c>
      <c r="J32" s="431"/>
      <c r="K32" s="302"/>
      <c r="L32" s="302"/>
      <c r="M32" s="303"/>
      <c r="N32" s="304"/>
      <c r="O32" s="301"/>
      <c r="P32" s="305">
        <v>20.950000000000003</v>
      </c>
      <c r="Q32" s="431"/>
      <c r="R32" s="302"/>
      <c r="S32" s="302"/>
      <c r="T32" s="303"/>
      <c r="U32" s="304"/>
      <c r="V32" s="301"/>
      <c r="W32" s="305">
        <v>26.549999999999997</v>
      </c>
      <c r="X32" s="431"/>
      <c r="Y32" s="302"/>
      <c r="Z32" s="302"/>
      <c r="AA32" s="303"/>
      <c r="AB32" s="304"/>
      <c r="AC32" s="301"/>
      <c r="AD32" s="305">
        <v>25.45</v>
      </c>
      <c r="AE32" s="306">
        <v>96.5</v>
      </c>
      <c r="AF32" s="295">
        <v>4</v>
      </c>
      <c r="AG32" s="149"/>
    </row>
    <row r="33" spans="1:40" ht="12" customHeight="1" thickTop="1" thickBot="1" x14ac:dyDescent="0.25"/>
    <row r="34" spans="1:40" s="173" customFormat="1" ht="18" customHeight="1" thickBot="1" x14ac:dyDescent="0.25">
      <c r="A34" s="307" t="s">
        <v>68</v>
      </c>
      <c r="B34" s="308"/>
      <c r="C34" s="428"/>
      <c r="D34" s="310"/>
      <c r="E34" s="310"/>
      <c r="F34" s="311"/>
      <c r="G34" s="312"/>
      <c r="H34" s="309"/>
      <c r="I34" s="313"/>
      <c r="J34" s="428"/>
      <c r="K34" s="310"/>
      <c r="L34" s="310"/>
      <c r="M34" s="311"/>
      <c r="N34" s="312"/>
      <c r="O34" s="309"/>
      <c r="P34" s="314"/>
      <c r="Q34" s="428"/>
      <c r="R34" s="310"/>
      <c r="S34" s="310"/>
      <c r="T34" s="311"/>
      <c r="U34" s="312"/>
      <c r="V34" s="309"/>
      <c r="W34" s="314"/>
      <c r="X34" s="428"/>
      <c r="Y34" s="310"/>
      <c r="Z34" s="310"/>
      <c r="AA34" s="311"/>
      <c r="AB34" s="312"/>
      <c r="AC34" s="309"/>
      <c r="AD34" s="313"/>
      <c r="AE34" s="315"/>
      <c r="AF34" s="316"/>
      <c r="AG34" s="276"/>
    </row>
    <row r="35" spans="1:40" s="144" customFormat="1" outlineLevel="1" x14ac:dyDescent="0.2">
      <c r="A35" s="451" t="s">
        <v>119</v>
      </c>
      <c r="B35" s="234" t="s">
        <v>66</v>
      </c>
      <c r="C35" s="429" t="s">
        <v>61</v>
      </c>
      <c r="D35" s="229" t="s">
        <v>35</v>
      </c>
      <c r="E35" s="229" t="s">
        <v>36</v>
      </c>
      <c r="F35" s="289" t="s">
        <v>72</v>
      </c>
      <c r="G35" s="266" t="s">
        <v>62</v>
      </c>
      <c r="H35" s="249" t="s">
        <v>65</v>
      </c>
      <c r="I35" s="290" t="s">
        <v>2</v>
      </c>
      <c r="J35" s="429" t="s">
        <v>61</v>
      </c>
      <c r="K35" s="229" t="s">
        <v>35</v>
      </c>
      <c r="L35" s="229" t="s">
        <v>36</v>
      </c>
      <c r="M35" s="289" t="s">
        <v>72</v>
      </c>
      <c r="N35" s="266" t="s">
        <v>62</v>
      </c>
      <c r="O35" s="249" t="s">
        <v>65</v>
      </c>
      <c r="P35" s="290" t="s">
        <v>3</v>
      </c>
      <c r="Q35" s="429" t="s">
        <v>61</v>
      </c>
      <c r="R35" s="229" t="s">
        <v>35</v>
      </c>
      <c r="S35" s="229" t="s">
        <v>36</v>
      </c>
      <c r="T35" s="289" t="s">
        <v>72</v>
      </c>
      <c r="U35" s="266" t="s">
        <v>62</v>
      </c>
      <c r="V35" s="249" t="s">
        <v>65</v>
      </c>
      <c r="W35" s="290" t="s">
        <v>4</v>
      </c>
      <c r="X35" s="429" t="s">
        <v>61</v>
      </c>
      <c r="Y35" s="229" t="s">
        <v>35</v>
      </c>
      <c r="Z35" s="229" t="s">
        <v>36</v>
      </c>
      <c r="AA35" s="289" t="s">
        <v>72</v>
      </c>
      <c r="AB35" s="266" t="s">
        <v>62</v>
      </c>
      <c r="AC35" s="249" t="s">
        <v>65</v>
      </c>
      <c r="AD35" s="290" t="s">
        <v>1</v>
      </c>
      <c r="AE35" s="291" t="s">
        <v>8</v>
      </c>
      <c r="AF35" s="291" t="s">
        <v>14</v>
      </c>
      <c r="AG35" s="148"/>
      <c r="AH35" s="143"/>
      <c r="AI35" s="147"/>
      <c r="AJ35" s="204"/>
      <c r="AK35" s="148"/>
      <c r="AL35" s="204"/>
      <c r="AM35" s="147"/>
      <c r="AN35" s="200"/>
    </row>
    <row r="36" spans="1:40" ht="12.75" customHeight="1" outlineLevel="1" x14ac:dyDescent="0.25">
      <c r="A36" s="292" t="s">
        <v>120</v>
      </c>
      <c r="B36" s="236">
        <v>1</v>
      </c>
      <c r="C36" s="430">
        <v>5.2</v>
      </c>
      <c r="D36" s="212">
        <v>2.6</v>
      </c>
      <c r="E36" s="212">
        <v>2.8</v>
      </c>
      <c r="F36" s="288">
        <v>2.7</v>
      </c>
      <c r="G36" s="278">
        <v>7.3</v>
      </c>
      <c r="H36" s="277"/>
      <c r="I36" s="287">
        <v>12.5</v>
      </c>
      <c r="J36" s="430">
        <v>4</v>
      </c>
      <c r="K36" s="212">
        <v>0.7</v>
      </c>
      <c r="L36" s="212">
        <v>0.8</v>
      </c>
      <c r="M36" s="288">
        <v>0.75</v>
      </c>
      <c r="N36" s="278">
        <v>9.25</v>
      </c>
      <c r="O36" s="277"/>
      <c r="P36" s="287">
        <v>13.25</v>
      </c>
      <c r="Q36" s="430">
        <v>5.8</v>
      </c>
      <c r="R36" s="212">
        <v>1.8</v>
      </c>
      <c r="S36" s="212">
        <v>1.8</v>
      </c>
      <c r="T36" s="288">
        <v>1.8</v>
      </c>
      <c r="U36" s="278">
        <v>8.1999999999999993</v>
      </c>
      <c r="V36" s="277"/>
      <c r="W36" s="287">
        <v>14</v>
      </c>
      <c r="X36" s="430">
        <v>5.7</v>
      </c>
      <c r="Y36" s="212">
        <v>1.6</v>
      </c>
      <c r="Z36" s="212">
        <v>1.8</v>
      </c>
      <c r="AA36" s="288">
        <v>1.7000000000000002</v>
      </c>
      <c r="AB36" s="278">
        <v>8.3000000000000007</v>
      </c>
      <c r="AC36" s="277"/>
      <c r="AD36" s="287">
        <v>14</v>
      </c>
      <c r="AE36" s="293">
        <v>53.75</v>
      </c>
      <c r="AF36" s="294"/>
      <c r="AG36" s="279"/>
    </row>
    <row r="37" spans="1:40" ht="12.75" customHeight="1" outlineLevel="1" x14ac:dyDescent="0.25">
      <c r="A37" s="176" t="s">
        <v>121</v>
      </c>
      <c r="B37" s="236">
        <v>99</v>
      </c>
      <c r="C37" s="430">
        <v>4.3</v>
      </c>
      <c r="D37" s="212">
        <v>1.5</v>
      </c>
      <c r="E37" s="212">
        <v>1.5</v>
      </c>
      <c r="F37" s="288">
        <v>1.5</v>
      </c>
      <c r="G37" s="278">
        <v>8.5</v>
      </c>
      <c r="H37" s="277"/>
      <c r="I37" s="287">
        <v>12.8</v>
      </c>
      <c r="J37" s="430"/>
      <c r="K37" s="212"/>
      <c r="L37" s="212"/>
      <c r="M37" s="288" t="s">
        <v>328</v>
      </c>
      <c r="N37" s="278" t="s">
        <v>328</v>
      </c>
      <c r="O37" s="277"/>
      <c r="P37" s="287">
        <v>0</v>
      </c>
      <c r="Q37" s="430">
        <v>5.3</v>
      </c>
      <c r="R37" s="212">
        <v>1.9</v>
      </c>
      <c r="S37" s="212">
        <v>2</v>
      </c>
      <c r="T37" s="288">
        <v>1.95</v>
      </c>
      <c r="U37" s="278">
        <v>8.0500000000000007</v>
      </c>
      <c r="V37" s="277"/>
      <c r="W37" s="287">
        <v>13.350000000000001</v>
      </c>
      <c r="X37" s="430">
        <v>5.5</v>
      </c>
      <c r="Y37" s="212">
        <v>2.2999999999999998</v>
      </c>
      <c r="Z37" s="212">
        <v>2.2999999999999998</v>
      </c>
      <c r="AA37" s="288">
        <v>2.2999999999999998</v>
      </c>
      <c r="AB37" s="278">
        <v>7.7</v>
      </c>
      <c r="AC37" s="277"/>
      <c r="AD37" s="287">
        <v>13.2</v>
      </c>
      <c r="AE37" s="293">
        <v>39.35</v>
      </c>
      <c r="AF37" s="294"/>
      <c r="AG37" s="279"/>
    </row>
    <row r="38" spans="1:40" ht="12.75" customHeight="1" outlineLevel="1" x14ac:dyDescent="0.25">
      <c r="A38" s="176" t="s">
        <v>122</v>
      </c>
      <c r="B38" s="236">
        <v>1</v>
      </c>
      <c r="C38" s="430"/>
      <c r="D38" s="212"/>
      <c r="E38" s="212"/>
      <c r="F38" s="288" t="s">
        <v>328</v>
      </c>
      <c r="G38" s="278" t="s">
        <v>328</v>
      </c>
      <c r="H38" s="277"/>
      <c r="I38" s="287">
        <v>0</v>
      </c>
      <c r="J38" s="430"/>
      <c r="K38" s="212"/>
      <c r="L38" s="212"/>
      <c r="M38" s="288" t="s">
        <v>328</v>
      </c>
      <c r="N38" s="278" t="s">
        <v>328</v>
      </c>
      <c r="O38" s="277"/>
      <c r="P38" s="287">
        <v>0</v>
      </c>
      <c r="Q38" s="430"/>
      <c r="R38" s="212"/>
      <c r="S38" s="212"/>
      <c r="T38" s="288" t="s">
        <v>328</v>
      </c>
      <c r="U38" s="278" t="s">
        <v>328</v>
      </c>
      <c r="V38" s="277"/>
      <c r="W38" s="287">
        <v>0</v>
      </c>
      <c r="X38" s="430">
        <v>5.3</v>
      </c>
      <c r="Y38" s="212">
        <v>2.4</v>
      </c>
      <c r="Z38" s="212">
        <v>2.2000000000000002</v>
      </c>
      <c r="AA38" s="288">
        <v>2.2999999999999998</v>
      </c>
      <c r="AB38" s="278">
        <v>7.7</v>
      </c>
      <c r="AC38" s="277"/>
      <c r="AD38" s="287">
        <v>13</v>
      </c>
      <c r="AE38" s="293">
        <v>13</v>
      </c>
      <c r="AF38" s="294"/>
      <c r="AG38" s="279"/>
    </row>
    <row r="39" spans="1:40" ht="12.75" customHeight="1" outlineLevel="1" x14ac:dyDescent="0.25">
      <c r="A39" s="176" t="s">
        <v>123</v>
      </c>
      <c r="B39" s="236">
        <v>97</v>
      </c>
      <c r="C39" s="430">
        <v>4.3</v>
      </c>
      <c r="D39" s="212">
        <v>1.5</v>
      </c>
      <c r="E39" s="212">
        <v>1.3</v>
      </c>
      <c r="F39" s="288">
        <v>1.4</v>
      </c>
      <c r="G39" s="278">
        <v>8.6</v>
      </c>
      <c r="H39" s="277"/>
      <c r="I39" s="287">
        <v>12.899999999999999</v>
      </c>
      <c r="J39" s="430">
        <v>4</v>
      </c>
      <c r="K39" s="212">
        <v>1.4</v>
      </c>
      <c r="L39" s="212">
        <v>1.7</v>
      </c>
      <c r="M39" s="288">
        <v>1.5499999999999998</v>
      </c>
      <c r="N39" s="278">
        <v>8.4499999999999993</v>
      </c>
      <c r="O39" s="277"/>
      <c r="P39" s="287">
        <v>12.45</v>
      </c>
      <c r="Q39" s="430">
        <v>4.5999999999999996</v>
      </c>
      <c r="R39" s="212">
        <v>3.4</v>
      </c>
      <c r="S39" s="212">
        <v>3.5</v>
      </c>
      <c r="T39" s="288">
        <v>3.45</v>
      </c>
      <c r="U39" s="278">
        <v>6.55</v>
      </c>
      <c r="V39" s="277"/>
      <c r="W39" s="287">
        <v>11.149999999999999</v>
      </c>
      <c r="X39" s="430"/>
      <c r="Y39" s="212"/>
      <c r="Z39" s="212"/>
      <c r="AA39" s="288" t="s">
        <v>328</v>
      </c>
      <c r="AB39" s="278" t="s">
        <v>328</v>
      </c>
      <c r="AC39" s="277"/>
      <c r="AD39" s="287">
        <v>0</v>
      </c>
      <c r="AE39" s="293">
        <v>36.5</v>
      </c>
      <c r="AF39" s="294"/>
      <c r="AG39" s="279"/>
    </row>
    <row r="40" spans="1:40" ht="12.75" customHeight="1" outlineLevel="1" x14ac:dyDescent="0.25">
      <c r="A40" s="176" t="s">
        <v>124</v>
      </c>
      <c r="B40" s="236">
        <v>99</v>
      </c>
      <c r="C40" s="430"/>
      <c r="D40" s="212"/>
      <c r="E40" s="212"/>
      <c r="F40" s="288" t="s">
        <v>328</v>
      </c>
      <c r="G40" s="278" t="s">
        <v>328</v>
      </c>
      <c r="H40" s="277"/>
      <c r="I40" s="287">
        <v>0</v>
      </c>
      <c r="J40" s="430">
        <v>4</v>
      </c>
      <c r="K40" s="212">
        <v>1.4</v>
      </c>
      <c r="L40" s="212">
        <v>1.4</v>
      </c>
      <c r="M40" s="288">
        <v>1.4</v>
      </c>
      <c r="N40" s="278">
        <v>8.6</v>
      </c>
      <c r="O40" s="277"/>
      <c r="P40" s="287">
        <v>12.6</v>
      </c>
      <c r="Q40" s="430">
        <v>4.7</v>
      </c>
      <c r="R40" s="212">
        <v>3</v>
      </c>
      <c r="S40" s="212">
        <v>2.5</v>
      </c>
      <c r="T40" s="288">
        <v>2.75</v>
      </c>
      <c r="U40" s="278">
        <v>7.25</v>
      </c>
      <c r="V40" s="277"/>
      <c r="W40" s="287">
        <v>11.95</v>
      </c>
      <c r="X40" s="430">
        <v>5.7</v>
      </c>
      <c r="Y40" s="212">
        <v>2.2000000000000002</v>
      </c>
      <c r="Z40" s="212">
        <v>2.5</v>
      </c>
      <c r="AA40" s="288">
        <v>2.35</v>
      </c>
      <c r="AB40" s="278">
        <v>7.65</v>
      </c>
      <c r="AC40" s="277"/>
      <c r="AD40" s="287">
        <v>13.350000000000001</v>
      </c>
      <c r="AE40" s="293">
        <v>37.9</v>
      </c>
      <c r="AF40" s="294"/>
      <c r="AG40" s="279"/>
    </row>
    <row r="41" spans="1:40" ht="12.75" customHeight="1" outlineLevel="1" x14ac:dyDescent="0.25">
      <c r="A41" s="177" t="s">
        <v>125</v>
      </c>
      <c r="B41" s="237">
        <v>96</v>
      </c>
      <c r="C41" s="430">
        <v>3.9</v>
      </c>
      <c r="D41" s="212">
        <v>0.8</v>
      </c>
      <c r="E41" s="212">
        <v>0.7</v>
      </c>
      <c r="F41" s="288">
        <v>0.75</v>
      </c>
      <c r="G41" s="278">
        <v>9.25</v>
      </c>
      <c r="H41" s="277"/>
      <c r="I41" s="287">
        <v>13.15</v>
      </c>
      <c r="J41" s="430">
        <v>4</v>
      </c>
      <c r="K41" s="212">
        <v>2.6</v>
      </c>
      <c r="L41" s="212">
        <v>2.5</v>
      </c>
      <c r="M41" s="288">
        <v>2.5499999999999998</v>
      </c>
      <c r="N41" s="278">
        <v>7.45</v>
      </c>
      <c r="O41" s="277"/>
      <c r="P41" s="287">
        <v>11.45</v>
      </c>
      <c r="Q41" s="430"/>
      <c r="R41" s="212"/>
      <c r="S41" s="212"/>
      <c r="T41" s="288" t="s">
        <v>328</v>
      </c>
      <c r="U41" s="278" t="s">
        <v>328</v>
      </c>
      <c r="V41" s="277"/>
      <c r="W41" s="287">
        <v>0</v>
      </c>
      <c r="X41" s="430"/>
      <c r="Y41" s="212"/>
      <c r="Z41" s="212"/>
      <c r="AA41" s="288" t="s">
        <v>328</v>
      </c>
      <c r="AB41" s="278" t="s">
        <v>328</v>
      </c>
      <c r="AC41" s="277"/>
      <c r="AD41" s="287">
        <v>0</v>
      </c>
      <c r="AE41" s="293">
        <v>24.6</v>
      </c>
      <c r="AF41" s="294"/>
      <c r="AG41" s="279"/>
    </row>
    <row r="42" spans="1:40" s="131" customFormat="1" ht="16.5" customHeight="1" thickBot="1" x14ac:dyDescent="0.3">
      <c r="A42" s="299" t="s">
        <v>119</v>
      </c>
      <c r="B42" s="300"/>
      <c r="C42" s="431"/>
      <c r="D42" s="302"/>
      <c r="E42" s="302"/>
      <c r="F42" s="303"/>
      <c r="G42" s="304"/>
      <c r="H42" s="301"/>
      <c r="I42" s="305">
        <v>38.849999999999994</v>
      </c>
      <c r="J42" s="431"/>
      <c r="K42" s="302"/>
      <c r="L42" s="302"/>
      <c r="M42" s="303"/>
      <c r="N42" s="304"/>
      <c r="O42" s="301"/>
      <c r="P42" s="305">
        <v>38.299999999999997</v>
      </c>
      <c r="Q42" s="431"/>
      <c r="R42" s="302"/>
      <c r="S42" s="302"/>
      <c r="T42" s="303"/>
      <c r="U42" s="304"/>
      <c r="V42" s="301"/>
      <c r="W42" s="305">
        <v>39.299999999999997</v>
      </c>
      <c r="X42" s="431"/>
      <c r="Y42" s="302"/>
      <c r="Z42" s="302"/>
      <c r="AA42" s="303"/>
      <c r="AB42" s="304"/>
      <c r="AC42" s="301"/>
      <c r="AD42" s="305">
        <v>40.549999999999997</v>
      </c>
      <c r="AE42" s="306">
        <v>157</v>
      </c>
      <c r="AF42" s="295">
        <v>1</v>
      </c>
      <c r="AG42" s="149"/>
    </row>
    <row r="43" spans="1:40" s="144" customFormat="1" ht="13.5" outlineLevel="1" thickTop="1" x14ac:dyDescent="0.2">
      <c r="A43" s="451" t="s">
        <v>164</v>
      </c>
      <c r="B43" s="234" t="s">
        <v>66</v>
      </c>
      <c r="C43" s="429" t="s">
        <v>61</v>
      </c>
      <c r="D43" s="229" t="s">
        <v>35</v>
      </c>
      <c r="E43" s="229" t="s">
        <v>36</v>
      </c>
      <c r="F43" s="289" t="s">
        <v>72</v>
      </c>
      <c r="G43" s="266" t="s">
        <v>62</v>
      </c>
      <c r="H43" s="249" t="s">
        <v>65</v>
      </c>
      <c r="I43" s="290" t="s">
        <v>2</v>
      </c>
      <c r="J43" s="429" t="s">
        <v>61</v>
      </c>
      <c r="K43" s="229" t="s">
        <v>35</v>
      </c>
      <c r="L43" s="229" t="s">
        <v>36</v>
      </c>
      <c r="M43" s="289" t="s">
        <v>72</v>
      </c>
      <c r="N43" s="266" t="s">
        <v>62</v>
      </c>
      <c r="O43" s="249" t="s">
        <v>65</v>
      </c>
      <c r="P43" s="290" t="s">
        <v>3</v>
      </c>
      <c r="Q43" s="429" t="s">
        <v>61</v>
      </c>
      <c r="R43" s="229" t="s">
        <v>35</v>
      </c>
      <c r="S43" s="229" t="s">
        <v>36</v>
      </c>
      <c r="T43" s="289" t="s">
        <v>72</v>
      </c>
      <c r="U43" s="266" t="s">
        <v>62</v>
      </c>
      <c r="V43" s="249" t="s">
        <v>65</v>
      </c>
      <c r="W43" s="290" t="s">
        <v>4</v>
      </c>
      <c r="X43" s="429" t="s">
        <v>61</v>
      </c>
      <c r="Y43" s="229" t="s">
        <v>35</v>
      </c>
      <c r="Z43" s="229" t="s">
        <v>36</v>
      </c>
      <c r="AA43" s="289" t="s">
        <v>72</v>
      </c>
      <c r="AB43" s="266" t="s">
        <v>62</v>
      </c>
      <c r="AC43" s="249" t="s">
        <v>65</v>
      </c>
      <c r="AD43" s="290" t="s">
        <v>1</v>
      </c>
      <c r="AE43" s="291" t="s">
        <v>8</v>
      </c>
      <c r="AF43" s="291" t="s">
        <v>14</v>
      </c>
      <c r="AG43" s="148"/>
      <c r="AH43" s="143"/>
      <c r="AI43" s="147"/>
      <c r="AJ43" s="204"/>
      <c r="AK43" s="148"/>
      <c r="AL43" s="204"/>
      <c r="AM43" s="147"/>
      <c r="AN43" s="200"/>
    </row>
    <row r="44" spans="1:40" ht="12.75" customHeight="1" outlineLevel="1" x14ac:dyDescent="0.25">
      <c r="A44" s="292" t="s">
        <v>206</v>
      </c>
      <c r="B44" s="236">
        <v>98</v>
      </c>
      <c r="C44" s="430">
        <v>4.3</v>
      </c>
      <c r="D44" s="212">
        <v>1.4</v>
      </c>
      <c r="E44" s="212">
        <v>1.6</v>
      </c>
      <c r="F44" s="288">
        <v>1.5</v>
      </c>
      <c r="G44" s="278">
        <v>8.5</v>
      </c>
      <c r="H44" s="277"/>
      <c r="I44" s="287">
        <v>12.8</v>
      </c>
      <c r="J44" s="430">
        <v>4.3</v>
      </c>
      <c r="K44" s="212">
        <v>3.6</v>
      </c>
      <c r="L44" s="212">
        <v>3.4</v>
      </c>
      <c r="M44" s="288">
        <v>3.5</v>
      </c>
      <c r="N44" s="278">
        <v>6.5</v>
      </c>
      <c r="O44" s="277"/>
      <c r="P44" s="287">
        <v>10.8</v>
      </c>
      <c r="Q44" s="430">
        <v>4.4000000000000004</v>
      </c>
      <c r="R44" s="212">
        <v>2.4</v>
      </c>
      <c r="S44" s="212">
        <v>2.6</v>
      </c>
      <c r="T44" s="288">
        <v>2.5</v>
      </c>
      <c r="U44" s="278">
        <v>7.5</v>
      </c>
      <c r="V44" s="277"/>
      <c r="W44" s="287">
        <v>11.9</v>
      </c>
      <c r="X44" s="430"/>
      <c r="Y44" s="212"/>
      <c r="Z44" s="212"/>
      <c r="AA44" s="288" t="s">
        <v>328</v>
      </c>
      <c r="AB44" s="278" t="s">
        <v>328</v>
      </c>
      <c r="AC44" s="277"/>
      <c r="AD44" s="287">
        <v>0</v>
      </c>
      <c r="AE44" s="293">
        <v>35.5</v>
      </c>
      <c r="AF44" s="294"/>
      <c r="AG44" s="279"/>
    </row>
    <row r="45" spans="1:40" ht="12.75" customHeight="1" outlineLevel="1" x14ac:dyDescent="0.25">
      <c r="A45" s="176" t="s">
        <v>207</v>
      </c>
      <c r="B45" s="236">
        <v>4</v>
      </c>
      <c r="C45" s="430">
        <v>4.3</v>
      </c>
      <c r="D45" s="212">
        <v>2</v>
      </c>
      <c r="E45" s="212">
        <v>2</v>
      </c>
      <c r="F45" s="288">
        <v>2</v>
      </c>
      <c r="G45" s="278">
        <v>8</v>
      </c>
      <c r="H45" s="277"/>
      <c r="I45" s="287">
        <v>12.3</v>
      </c>
      <c r="J45" s="430">
        <v>3.8</v>
      </c>
      <c r="K45" s="212">
        <v>1.7</v>
      </c>
      <c r="L45" s="212">
        <v>1.5</v>
      </c>
      <c r="M45" s="288">
        <v>1.6</v>
      </c>
      <c r="N45" s="278">
        <v>8.4</v>
      </c>
      <c r="O45" s="277"/>
      <c r="P45" s="287">
        <v>12.2</v>
      </c>
      <c r="Q45" s="430">
        <v>6.1</v>
      </c>
      <c r="R45" s="212">
        <v>2.6</v>
      </c>
      <c r="S45" s="212">
        <v>2.8</v>
      </c>
      <c r="T45" s="288">
        <v>2.7</v>
      </c>
      <c r="U45" s="278">
        <v>7.3</v>
      </c>
      <c r="V45" s="277"/>
      <c r="W45" s="287">
        <v>13.399999999999999</v>
      </c>
      <c r="X45" s="430">
        <v>5.9</v>
      </c>
      <c r="Y45" s="212">
        <v>1.2</v>
      </c>
      <c r="Z45" s="212">
        <v>1.6</v>
      </c>
      <c r="AA45" s="288">
        <v>1.4</v>
      </c>
      <c r="AB45" s="278">
        <v>8.6</v>
      </c>
      <c r="AC45" s="277"/>
      <c r="AD45" s="287">
        <v>14.5</v>
      </c>
      <c r="AE45" s="293">
        <v>52.4</v>
      </c>
      <c r="AF45" s="294"/>
      <c r="AG45" s="279"/>
    </row>
    <row r="46" spans="1:40" ht="12.75" customHeight="1" outlineLevel="1" x14ac:dyDescent="0.25">
      <c r="A46" s="176" t="s">
        <v>208</v>
      </c>
      <c r="B46" s="236">
        <v>91</v>
      </c>
      <c r="C46" s="430">
        <v>4.5</v>
      </c>
      <c r="D46" s="212">
        <v>1.1000000000000001</v>
      </c>
      <c r="E46" s="212">
        <v>1.3</v>
      </c>
      <c r="F46" s="288">
        <v>1.2000000000000002</v>
      </c>
      <c r="G46" s="278">
        <v>8.8000000000000007</v>
      </c>
      <c r="H46" s="277"/>
      <c r="I46" s="287">
        <v>13.3</v>
      </c>
      <c r="J46" s="430">
        <v>4.3</v>
      </c>
      <c r="K46" s="212">
        <v>1.5</v>
      </c>
      <c r="L46" s="212">
        <v>1.2</v>
      </c>
      <c r="M46" s="288">
        <v>1.35</v>
      </c>
      <c r="N46" s="278">
        <v>8.65</v>
      </c>
      <c r="O46" s="277"/>
      <c r="P46" s="287">
        <v>12.95</v>
      </c>
      <c r="Q46" s="430">
        <v>4.0999999999999996</v>
      </c>
      <c r="R46" s="212">
        <v>1.6</v>
      </c>
      <c r="S46" s="212">
        <v>1.7</v>
      </c>
      <c r="T46" s="288">
        <v>1.65</v>
      </c>
      <c r="U46" s="278">
        <v>8.35</v>
      </c>
      <c r="V46" s="277"/>
      <c r="W46" s="287">
        <v>12.45</v>
      </c>
      <c r="X46" s="430">
        <v>5.9</v>
      </c>
      <c r="Y46" s="212">
        <v>1.8</v>
      </c>
      <c r="Z46" s="212">
        <v>2.1</v>
      </c>
      <c r="AA46" s="288">
        <v>1.9500000000000002</v>
      </c>
      <c r="AB46" s="278">
        <v>8.0500000000000007</v>
      </c>
      <c r="AC46" s="277"/>
      <c r="AD46" s="287">
        <v>13.950000000000001</v>
      </c>
      <c r="AE46" s="293">
        <v>52.650000000000006</v>
      </c>
      <c r="AF46" s="294"/>
      <c r="AG46" s="279"/>
    </row>
    <row r="47" spans="1:40" ht="12.75" customHeight="1" outlineLevel="1" x14ac:dyDescent="0.25">
      <c r="A47" s="176" t="s">
        <v>318</v>
      </c>
      <c r="B47" s="236">
        <v>0</v>
      </c>
      <c r="C47" s="430">
        <v>4.3</v>
      </c>
      <c r="D47" s="212">
        <v>0.9</v>
      </c>
      <c r="E47" s="212">
        <v>1.2</v>
      </c>
      <c r="F47" s="288">
        <v>1.05</v>
      </c>
      <c r="G47" s="278">
        <v>8.9499999999999993</v>
      </c>
      <c r="H47" s="277"/>
      <c r="I47" s="287">
        <v>13.25</v>
      </c>
      <c r="J47" s="430">
        <v>3.8</v>
      </c>
      <c r="K47" s="212">
        <v>1.2</v>
      </c>
      <c r="L47" s="212">
        <v>1.4</v>
      </c>
      <c r="M47" s="288">
        <v>1.2999999999999998</v>
      </c>
      <c r="N47" s="278">
        <v>8.6999999999999993</v>
      </c>
      <c r="O47" s="277"/>
      <c r="P47" s="287">
        <v>12.5</v>
      </c>
      <c r="Q47" s="430">
        <v>5.8</v>
      </c>
      <c r="R47" s="212">
        <v>3.5</v>
      </c>
      <c r="S47" s="212">
        <v>3.5</v>
      </c>
      <c r="T47" s="288">
        <v>3.5</v>
      </c>
      <c r="U47" s="278">
        <v>6.5</v>
      </c>
      <c r="V47" s="277"/>
      <c r="W47" s="287">
        <v>12.3</v>
      </c>
      <c r="X47" s="430">
        <v>5.9</v>
      </c>
      <c r="Y47" s="212">
        <v>2.8</v>
      </c>
      <c r="Z47" s="212">
        <v>2.6</v>
      </c>
      <c r="AA47" s="288">
        <v>2.7</v>
      </c>
      <c r="AB47" s="278">
        <v>7.3</v>
      </c>
      <c r="AC47" s="277"/>
      <c r="AD47" s="287">
        <v>13.2</v>
      </c>
      <c r="AE47" s="293">
        <v>51.25</v>
      </c>
      <c r="AF47" s="294"/>
      <c r="AG47" s="279"/>
    </row>
    <row r="48" spans="1:40" s="131" customFormat="1" ht="16.5" customHeight="1" thickBot="1" x14ac:dyDescent="0.3">
      <c r="A48" s="299" t="s">
        <v>164</v>
      </c>
      <c r="B48" s="300"/>
      <c r="C48" s="431"/>
      <c r="D48" s="302"/>
      <c r="E48" s="302"/>
      <c r="F48" s="303"/>
      <c r="G48" s="304"/>
      <c r="H48" s="301"/>
      <c r="I48" s="305">
        <v>39.35</v>
      </c>
      <c r="J48" s="431"/>
      <c r="K48" s="302"/>
      <c r="L48" s="302"/>
      <c r="M48" s="303"/>
      <c r="N48" s="304"/>
      <c r="O48" s="301"/>
      <c r="P48" s="305">
        <v>37.65</v>
      </c>
      <c r="Q48" s="431"/>
      <c r="R48" s="302"/>
      <c r="S48" s="302"/>
      <c r="T48" s="303"/>
      <c r="U48" s="304"/>
      <c r="V48" s="301"/>
      <c r="W48" s="305">
        <v>38.15</v>
      </c>
      <c r="X48" s="431"/>
      <c r="Y48" s="302"/>
      <c r="Z48" s="302"/>
      <c r="AA48" s="303"/>
      <c r="AB48" s="304"/>
      <c r="AC48" s="301"/>
      <c r="AD48" s="305">
        <v>41.650000000000006</v>
      </c>
      <c r="AE48" s="306">
        <v>156.80000000000001</v>
      </c>
      <c r="AF48" s="295">
        <v>2</v>
      </c>
      <c r="AG48" s="149"/>
    </row>
    <row r="49" spans="1:40" s="144" customFormat="1" ht="13.5" outlineLevel="1" thickTop="1" x14ac:dyDescent="0.2">
      <c r="A49" s="451" t="s">
        <v>126</v>
      </c>
      <c r="B49" s="234" t="s">
        <v>66</v>
      </c>
      <c r="C49" s="429" t="s">
        <v>61</v>
      </c>
      <c r="D49" s="229" t="s">
        <v>35</v>
      </c>
      <c r="E49" s="229" t="s">
        <v>36</v>
      </c>
      <c r="F49" s="289" t="s">
        <v>72</v>
      </c>
      <c r="G49" s="266" t="s">
        <v>62</v>
      </c>
      <c r="H49" s="249" t="s">
        <v>65</v>
      </c>
      <c r="I49" s="290" t="s">
        <v>2</v>
      </c>
      <c r="J49" s="429" t="s">
        <v>61</v>
      </c>
      <c r="K49" s="229" t="s">
        <v>35</v>
      </c>
      <c r="L49" s="229" t="s">
        <v>36</v>
      </c>
      <c r="M49" s="289" t="s">
        <v>72</v>
      </c>
      <c r="N49" s="266" t="s">
        <v>62</v>
      </c>
      <c r="O49" s="249" t="s">
        <v>65</v>
      </c>
      <c r="P49" s="290" t="s">
        <v>3</v>
      </c>
      <c r="Q49" s="429" t="s">
        <v>61</v>
      </c>
      <c r="R49" s="229" t="s">
        <v>35</v>
      </c>
      <c r="S49" s="229" t="s">
        <v>36</v>
      </c>
      <c r="T49" s="289" t="s">
        <v>72</v>
      </c>
      <c r="U49" s="266" t="s">
        <v>62</v>
      </c>
      <c r="V49" s="249" t="s">
        <v>65</v>
      </c>
      <c r="W49" s="290" t="s">
        <v>4</v>
      </c>
      <c r="X49" s="429" t="s">
        <v>61</v>
      </c>
      <c r="Y49" s="229" t="s">
        <v>35</v>
      </c>
      <c r="Z49" s="229" t="s">
        <v>36</v>
      </c>
      <c r="AA49" s="289" t="s">
        <v>72</v>
      </c>
      <c r="AB49" s="266" t="s">
        <v>62</v>
      </c>
      <c r="AC49" s="249" t="s">
        <v>65</v>
      </c>
      <c r="AD49" s="290" t="s">
        <v>1</v>
      </c>
      <c r="AE49" s="291" t="s">
        <v>8</v>
      </c>
      <c r="AF49" s="291" t="s">
        <v>14</v>
      </c>
      <c r="AG49" s="148"/>
      <c r="AH49" s="143"/>
      <c r="AI49" s="147"/>
      <c r="AJ49" s="204"/>
      <c r="AK49" s="148"/>
      <c r="AL49" s="204"/>
      <c r="AM49" s="147"/>
      <c r="AN49" s="200"/>
    </row>
    <row r="50" spans="1:40" ht="12.75" customHeight="1" outlineLevel="1" x14ac:dyDescent="0.25">
      <c r="A50" s="292" t="s">
        <v>127</v>
      </c>
      <c r="B50" s="236">
        <v>3</v>
      </c>
      <c r="C50" s="430">
        <v>5.2</v>
      </c>
      <c r="D50" s="212">
        <v>3.7</v>
      </c>
      <c r="E50" s="212">
        <v>3.4</v>
      </c>
      <c r="F50" s="288">
        <v>3.55</v>
      </c>
      <c r="G50" s="278">
        <v>6.45</v>
      </c>
      <c r="H50" s="277"/>
      <c r="I50" s="287">
        <v>11.65</v>
      </c>
      <c r="J50" s="430">
        <v>4</v>
      </c>
      <c r="K50" s="212">
        <v>2.1</v>
      </c>
      <c r="L50" s="212">
        <v>2.2999999999999998</v>
      </c>
      <c r="M50" s="288">
        <v>2.2000000000000002</v>
      </c>
      <c r="N50" s="278">
        <v>7.8</v>
      </c>
      <c r="O50" s="277"/>
      <c r="P50" s="287">
        <v>11.8</v>
      </c>
      <c r="Q50" s="430">
        <v>4.7</v>
      </c>
      <c r="R50" s="212">
        <v>2.5</v>
      </c>
      <c r="S50" s="212">
        <v>2.2999999999999998</v>
      </c>
      <c r="T50" s="288">
        <v>2.4</v>
      </c>
      <c r="U50" s="278">
        <v>7.6</v>
      </c>
      <c r="V50" s="277"/>
      <c r="W50" s="287">
        <v>12.3</v>
      </c>
      <c r="X50" s="430">
        <v>6.1</v>
      </c>
      <c r="Y50" s="212">
        <v>2.1</v>
      </c>
      <c r="Z50" s="212">
        <v>2.2000000000000002</v>
      </c>
      <c r="AA50" s="288">
        <v>2.1500000000000004</v>
      </c>
      <c r="AB50" s="278">
        <v>7.85</v>
      </c>
      <c r="AC50" s="277"/>
      <c r="AD50" s="287">
        <v>13.95</v>
      </c>
      <c r="AE50" s="293">
        <v>49.7</v>
      </c>
      <c r="AF50" s="294"/>
      <c r="AG50" s="279"/>
    </row>
    <row r="51" spans="1:40" ht="12.75" customHeight="1" outlineLevel="1" x14ac:dyDescent="0.25">
      <c r="A51" s="176" t="s">
        <v>128</v>
      </c>
      <c r="B51" s="236">
        <v>5</v>
      </c>
      <c r="C51" s="430">
        <v>4.5</v>
      </c>
      <c r="D51" s="212">
        <v>1.6</v>
      </c>
      <c r="E51" s="212">
        <v>1.5</v>
      </c>
      <c r="F51" s="288">
        <v>1.55</v>
      </c>
      <c r="G51" s="278">
        <v>8.4499999999999993</v>
      </c>
      <c r="H51" s="277"/>
      <c r="I51" s="287">
        <v>12.95</v>
      </c>
      <c r="J51" s="430">
        <v>4</v>
      </c>
      <c r="K51" s="212">
        <v>1.5</v>
      </c>
      <c r="L51" s="212">
        <v>1.4</v>
      </c>
      <c r="M51" s="288">
        <v>1.45</v>
      </c>
      <c r="N51" s="278">
        <v>8.5500000000000007</v>
      </c>
      <c r="O51" s="277"/>
      <c r="P51" s="287">
        <v>12.55</v>
      </c>
      <c r="Q51" s="430">
        <v>5</v>
      </c>
      <c r="R51" s="212">
        <v>3.4</v>
      </c>
      <c r="S51" s="212">
        <v>3.2</v>
      </c>
      <c r="T51" s="288">
        <v>3.3</v>
      </c>
      <c r="U51" s="278">
        <v>6.7</v>
      </c>
      <c r="V51" s="277"/>
      <c r="W51" s="287">
        <v>11.7</v>
      </c>
      <c r="X51" s="430">
        <v>5.9</v>
      </c>
      <c r="Y51" s="212">
        <v>2.2999999999999998</v>
      </c>
      <c r="Z51" s="212">
        <v>2</v>
      </c>
      <c r="AA51" s="288">
        <v>2.15</v>
      </c>
      <c r="AB51" s="278">
        <v>7.85</v>
      </c>
      <c r="AC51" s="277"/>
      <c r="AD51" s="287">
        <v>13.75</v>
      </c>
      <c r="AE51" s="293">
        <v>50.95</v>
      </c>
      <c r="AF51" s="294"/>
      <c r="AG51" s="279"/>
    </row>
    <row r="52" spans="1:40" ht="12.75" customHeight="1" outlineLevel="1" x14ac:dyDescent="0.25">
      <c r="A52" s="176" t="s">
        <v>129</v>
      </c>
      <c r="B52" s="236">
        <v>0</v>
      </c>
      <c r="C52" s="430">
        <v>5</v>
      </c>
      <c r="D52" s="212">
        <v>1.8</v>
      </c>
      <c r="E52" s="212">
        <v>1.7</v>
      </c>
      <c r="F52" s="288">
        <v>1.75</v>
      </c>
      <c r="G52" s="278">
        <v>8.25</v>
      </c>
      <c r="H52" s="277"/>
      <c r="I52" s="287">
        <v>13.25</v>
      </c>
      <c r="J52" s="430">
        <v>4</v>
      </c>
      <c r="K52" s="212">
        <v>1.9</v>
      </c>
      <c r="L52" s="212">
        <v>1.8</v>
      </c>
      <c r="M52" s="288">
        <v>1.85</v>
      </c>
      <c r="N52" s="278">
        <v>8.15</v>
      </c>
      <c r="O52" s="277"/>
      <c r="P52" s="287">
        <v>12.15</v>
      </c>
      <c r="Q52" s="430">
        <v>4.5</v>
      </c>
      <c r="R52" s="212">
        <v>1.5</v>
      </c>
      <c r="S52" s="212">
        <v>1.2</v>
      </c>
      <c r="T52" s="288">
        <v>1.35</v>
      </c>
      <c r="U52" s="278">
        <v>8.65</v>
      </c>
      <c r="V52" s="277"/>
      <c r="W52" s="287">
        <v>13.15</v>
      </c>
      <c r="X52" s="430">
        <v>5.9</v>
      </c>
      <c r="Y52" s="212">
        <v>2.2000000000000002</v>
      </c>
      <c r="Z52" s="212">
        <v>2.2999999999999998</v>
      </c>
      <c r="AA52" s="288">
        <v>2.25</v>
      </c>
      <c r="AB52" s="278">
        <v>7.75</v>
      </c>
      <c r="AC52" s="277"/>
      <c r="AD52" s="287">
        <v>13.65</v>
      </c>
      <c r="AE52" s="293">
        <v>52.199999999999996</v>
      </c>
      <c r="AF52" s="294"/>
      <c r="AG52" s="279"/>
    </row>
    <row r="53" spans="1:40" ht="12.75" customHeight="1" outlineLevel="1" x14ac:dyDescent="0.25">
      <c r="A53" s="176" t="s">
        <v>317</v>
      </c>
      <c r="B53" s="236">
        <v>10</v>
      </c>
      <c r="C53" s="430"/>
      <c r="D53" s="212"/>
      <c r="E53" s="212"/>
      <c r="F53" s="288" t="s">
        <v>328</v>
      </c>
      <c r="G53" s="278" t="s">
        <v>328</v>
      </c>
      <c r="H53" s="277"/>
      <c r="I53" s="287">
        <v>0</v>
      </c>
      <c r="J53" s="430"/>
      <c r="K53" s="212"/>
      <c r="L53" s="212"/>
      <c r="M53" s="288" t="s">
        <v>328</v>
      </c>
      <c r="N53" s="278" t="s">
        <v>328</v>
      </c>
      <c r="O53" s="277"/>
      <c r="P53" s="287">
        <v>0</v>
      </c>
      <c r="Q53" s="430"/>
      <c r="R53" s="212"/>
      <c r="S53" s="212"/>
      <c r="T53" s="288" t="s">
        <v>328</v>
      </c>
      <c r="U53" s="278" t="s">
        <v>328</v>
      </c>
      <c r="V53" s="277"/>
      <c r="W53" s="287">
        <v>0</v>
      </c>
      <c r="X53" s="430">
        <v>4.9000000000000004</v>
      </c>
      <c r="Y53" s="212">
        <v>3</v>
      </c>
      <c r="Z53" s="212">
        <v>2.7</v>
      </c>
      <c r="AA53" s="288">
        <v>2.85</v>
      </c>
      <c r="AB53" s="278">
        <v>7.15</v>
      </c>
      <c r="AC53" s="277"/>
      <c r="AD53" s="287">
        <v>12.05</v>
      </c>
      <c r="AE53" s="293">
        <v>12.05</v>
      </c>
      <c r="AF53" s="294"/>
      <c r="AG53" s="279"/>
    </row>
    <row r="54" spans="1:40" ht="12.75" customHeight="1" outlineLevel="1" x14ac:dyDescent="0.25">
      <c r="A54" s="176" t="s">
        <v>130</v>
      </c>
      <c r="B54" s="236">
        <v>8</v>
      </c>
      <c r="C54" s="430">
        <v>4.3</v>
      </c>
      <c r="D54" s="212">
        <v>1.7</v>
      </c>
      <c r="E54" s="212">
        <v>1.9</v>
      </c>
      <c r="F54" s="288">
        <v>1.7999999999999998</v>
      </c>
      <c r="G54" s="278">
        <v>8.1999999999999993</v>
      </c>
      <c r="H54" s="277"/>
      <c r="I54" s="287">
        <v>12.5</v>
      </c>
      <c r="J54" s="430">
        <v>4</v>
      </c>
      <c r="K54" s="212">
        <v>3.1</v>
      </c>
      <c r="L54" s="212">
        <v>3</v>
      </c>
      <c r="M54" s="288">
        <v>3.05</v>
      </c>
      <c r="N54" s="278">
        <v>6.95</v>
      </c>
      <c r="O54" s="277"/>
      <c r="P54" s="287">
        <v>10.95</v>
      </c>
      <c r="Q54" s="430">
        <v>4.5</v>
      </c>
      <c r="R54" s="212">
        <v>1.7</v>
      </c>
      <c r="S54" s="212">
        <v>1.8</v>
      </c>
      <c r="T54" s="288">
        <v>1.75</v>
      </c>
      <c r="U54" s="278">
        <v>8.25</v>
      </c>
      <c r="V54" s="277"/>
      <c r="W54" s="287">
        <v>12.75</v>
      </c>
      <c r="X54" s="430"/>
      <c r="Y54" s="212"/>
      <c r="Z54" s="212"/>
      <c r="AA54" s="288" t="s">
        <v>328</v>
      </c>
      <c r="AB54" s="278" t="s">
        <v>328</v>
      </c>
      <c r="AC54" s="277"/>
      <c r="AD54" s="287">
        <v>0</v>
      </c>
      <c r="AE54" s="293">
        <v>36.200000000000003</v>
      </c>
      <c r="AF54" s="294"/>
      <c r="AG54" s="279"/>
    </row>
    <row r="55" spans="1:40" s="131" customFormat="1" ht="16.5" customHeight="1" thickBot="1" x14ac:dyDescent="0.3">
      <c r="A55" s="299" t="s">
        <v>126</v>
      </c>
      <c r="B55" s="300"/>
      <c r="C55" s="431"/>
      <c r="D55" s="302"/>
      <c r="E55" s="302"/>
      <c r="F55" s="303"/>
      <c r="G55" s="304"/>
      <c r="H55" s="301"/>
      <c r="I55" s="305">
        <v>38.700000000000003</v>
      </c>
      <c r="J55" s="431"/>
      <c r="K55" s="302"/>
      <c r="L55" s="302"/>
      <c r="M55" s="303"/>
      <c r="N55" s="304"/>
      <c r="O55" s="301"/>
      <c r="P55" s="305">
        <v>36.5</v>
      </c>
      <c r="Q55" s="431"/>
      <c r="R55" s="302"/>
      <c r="S55" s="302"/>
      <c r="T55" s="303"/>
      <c r="U55" s="304"/>
      <c r="V55" s="301"/>
      <c r="W55" s="305">
        <v>38.200000000000003</v>
      </c>
      <c r="X55" s="431"/>
      <c r="Y55" s="302"/>
      <c r="Z55" s="302"/>
      <c r="AA55" s="303"/>
      <c r="AB55" s="304"/>
      <c r="AC55" s="301"/>
      <c r="AD55" s="305">
        <v>41.35</v>
      </c>
      <c r="AE55" s="306">
        <v>154.75</v>
      </c>
      <c r="AF55" s="295">
        <v>3</v>
      </c>
      <c r="AG55" s="149"/>
    </row>
    <row r="56" spans="1:40" s="144" customFormat="1" ht="13.5" outlineLevel="1" thickTop="1" x14ac:dyDescent="0.2">
      <c r="A56" s="451" t="s">
        <v>209</v>
      </c>
      <c r="B56" s="234" t="s">
        <v>66</v>
      </c>
      <c r="C56" s="429" t="s">
        <v>61</v>
      </c>
      <c r="D56" s="229" t="s">
        <v>35</v>
      </c>
      <c r="E56" s="229" t="s">
        <v>36</v>
      </c>
      <c r="F56" s="289" t="s">
        <v>72</v>
      </c>
      <c r="G56" s="266" t="s">
        <v>62</v>
      </c>
      <c r="H56" s="249" t="s">
        <v>65</v>
      </c>
      <c r="I56" s="290" t="s">
        <v>2</v>
      </c>
      <c r="J56" s="429" t="s">
        <v>61</v>
      </c>
      <c r="K56" s="229" t="s">
        <v>35</v>
      </c>
      <c r="L56" s="229" t="s">
        <v>36</v>
      </c>
      <c r="M56" s="289" t="s">
        <v>72</v>
      </c>
      <c r="N56" s="266" t="s">
        <v>62</v>
      </c>
      <c r="O56" s="249" t="s">
        <v>65</v>
      </c>
      <c r="P56" s="290" t="s">
        <v>3</v>
      </c>
      <c r="Q56" s="429" t="s">
        <v>61</v>
      </c>
      <c r="R56" s="229" t="s">
        <v>35</v>
      </c>
      <c r="S56" s="229" t="s">
        <v>36</v>
      </c>
      <c r="T56" s="289" t="s">
        <v>72</v>
      </c>
      <c r="U56" s="266" t="s">
        <v>62</v>
      </c>
      <c r="V56" s="249" t="s">
        <v>65</v>
      </c>
      <c r="W56" s="290" t="s">
        <v>4</v>
      </c>
      <c r="X56" s="429" t="s">
        <v>61</v>
      </c>
      <c r="Y56" s="229" t="s">
        <v>35</v>
      </c>
      <c r="Z56" s="229" t="s">
        <v>36</v>
      </c>
      <c r="AA56" s="289" t="s">
        <v>72</v>
      </c>
      <c r="AB56" s="266" t="s">
        <v>62</v>
      </c>
      <c r="AC56" s="249" t="s">
        <v>65</v>
      </c>
      <c r="AD56" s="290" t="s">
        <v>1</v>
      </c>
      <c r="AE56" s="291" t="s">
        <v>8</v>
      </c>
      <c r="AF56" s="291" t="s">
        <v>14</v>
      </c>
      <c r="AG56" s="148"/>
      <c r="AH56" s="143"/>
      <c r="AI56" s="147"/>
      <c r="AJ56" s="204"/>
      <c r="AK56" s="148"/>
      <c r="AL56" s="204"/>
      <c r="AM56" s="147"/>
      <c r="AN56" s="200"/>
    </row>
    <row r="57" spans="1:40" ht="12.75" customHeight="1" outlineLevel="1" x14ac:dyDescent="0.25">
      <c r="A57" s="292" t="s">
        <v>210</v>
      </c>
      <c r="B57" s="236">
        <v>0</v>
      </c>
      <c r="C57" s="430">
        <v>4.3</v>
      </c>
      <c r="D57" s="212">
        <v>2.8</v>
      </c>
      <c r="E57" s="212">
        <v>3.2</v>
      </c>
      <c r="F57" s="288">
        <v>3</v>
      </c>
      <c r="G57" s="278">
        <v>7</v>
      </c>
      <c r="H57" s="277"/>
      <c r="I57" s="287">
        <v>11.3</v>
      </c>
      <c r="J57" s="430">
        <v>4</v>
      </c>
      <c r="K57" s="212">
        <v>1.6</v>
      </c>
      <c r="L57" s="212">
        <v>1.9</v>
      </c>
      <c r="M57" s="288">
        <v>1.75</v>
      </c>
      <c r="N57" s="278">
        <v>8.25</v>
      </c>
      <c r="O57" s="277"/>
      <c r="P57" s="287">
        <v>12.25</v>
      </c>
      <c r="Q57" s="430">
        <v>4</v>
      </c>
      <c r="R57" s="212">
        <v>3.2</v>
      </c>
      <c r="S57" s="212">
        <v>3.6</v>
      </c>
      <c r="T57" s="288">
        <v>3.4000000000000004</v>
      </c>
      <c r="U57" s="278">
        <v>6.6</v>
      </c>
      <c r="V57" s="277"/>
      <c r="W57" s="287">
        <v>10.6</v>
      </c>
      <c r="X57" s="430"/>
      <c r="Y57" s="212"/>
      <c r="Z57" s="212"/>
      <c r="AA57" s="288" t="s">
        <v>328</v>
      </c>
      <c r="AB57" s="278" t="s">
        <v>328</v>
      </c>
      <c r="AC57" s="277"/>
      <c r="AD57" s="287">
        <v>0</v>
      </c>
      <c r="AE57" s="293">
        <v>34.15</v>
      </c>
      <c r="AF57" s="294"/>
      <c r="AG57" s="279"/>
    </row>
    <row r="58" spans="1:40" ht="12.75" customHeight="1" outlineLevel="1" x14ac:dyDescent="0.25">
      <c r="A58" s="176" t="s">
        <v>211</v>
      </c>
      <c r="B58" s="236">
        <v>99</v>
      </c>
      <c r="C58" s="430">
        <v>5.2</v>
      </c>
      <c r="D58" s="212">
        <v>1.3</v>
      </c>
      <c r="E58" s="212">
        <v>1.7</v>
      </c>
      <c r="F58" s="288">
        <v>1.5</v>
      </c>
      <c r="G58" s="278">
        <v>8.5</v>
      </c>
      <c r="H58" s="277"/>
      <c r="I58" s="287">
        <v>13.7</v>
      </c>
      <c r="J58" s="430">
        <v>3.7</v>
      </c>
      <c r="K58" s="212">
        <v>1.8</v>
      </c>
      <c r="L58" s="212">
        <v>2</v>
      </c>
      <c r="M58" s="288">
        <v>1.9</v>
      </c>
      <c r="N58" s="278">
        <v>8.1</v>
      </c>
      <c r="O58" s="277"/>
      <c r="P58" s="287">
        <v>11.8</v>
      </c>
      <c r="Q58" s="430">
        <v>6.5</v>
      </c>
      <c r="R58" s="212">
        <v>3.6</v>
      </c>
      <c r="S58" s="212">
        <v>3.8</v>
      </c>
      <c r="T58" s="288">
        <v>3.7</v>
      </c>
      <c r="U58" s="278">
        <v>6.3</v>
      </c>
      <c r="V58" s="277"/>
      <c r="W58" s="287">
        <v>12.8</v>
      </c>
      <c r="X58" s="430">
        <v>6.3</v>
      </c>
      <c r="Y58" s="212">
        <v>1.2</v>
      </c>
      <c r="Z58" s="212">
        <v>1.4</v>
      </c>
      <c r="AA58" s="288">
        <v>1.2999999999999998</v>
      </c>
      <c r="AB58" s="278">
        <v>8.6999999999999993</v>
      </c>
      <c r="AC58" s="277"/>
      <c r="AD58" s="287">
        <v>15</v>
      </c>
      <c r="AE58" s="293">
        <v>53.3</v>
      </c>
      <c r="AF58" s="294"/>
      <c r="AG58" s="279"/>
    </row>
    <row r="59" spans="1:40" ht="12.75" customHeight="1" outlineLevel="1" x14ac:dyDescent="0.25">
      <c r="A59" s="176" t="s">
        <v>212</v>
      </c>
      <c r="B59" s="236">
        <v>2</v>
      </c>
      <c r="C59" s="430">
        <v>4.3</v>
      </c>
      <c r="D59" s="212">
        <v>2</v>
      </c>
      <c r="E59" s="212">
        <v>1.8</v>
      </c>
      <c r="F59" s="288">
        <v>1.9</v>
      </c>
      <c r="G59" s="278">
        <v>8.1</v>
      </c>
      <c r="H59" s="277"/>
      <c r="I59" s="287">
        <v>12.399999999999999</v>
      </c>
      <c r="J59" s="430">
        <v>4.0999999999999996</v>
      </c>
      <c r="K59" s="212">
        <v>2.2999999999999998</v>
      </c>
      <c r="L59" s="212">
        <v>2.2000000000000002</v>
      </c>
      <c r="M59" s="288">
        <v>2.25</v>
      </c>
      <c r="N59" s="278">
        <v>7.75</v>
      </c>
      <c r="O59" s="277"/>
      <c r="P59" s="287">
        <v>11.85</v>
      </c>
      <c r="Q59" s="430">
        <v>4.4000000000000004</v>
      </c>
      <c r="R59" s="212">
        <v>2.5</v>
      </c>
      <c r="S59" s="212">
        <v>2.7</v>
      </c>
      <c r="T59" s="288">
        <v>2.6</v>
      </c>
      <c r="U59" s="278">
        <v>7.4</v>
      </c>
      <c r="V59" s="277"/>
      <c r="W59" s="287">
        <v>11.8</v>
      </c>
      <c r="X59" s="430">
        <v>5.3</v>
      </c>
      <c r="Y59" s="212">
        <v>2</v>
      </c>
      <c r="Z59" s="212">
        <v>2</v>
      </c>
      <c r="AA59" s="288">
        <v>2</v>
      </c>
      <c r="AB59" s="278">
        <v>8</v>
      </c>
      <c r="AC59" s="277"/>
      <c r="AD59" s="287">
        <v>13.3</v>
      </c>
      <c r="AE59" s="293">
        <v>49.349999999999994</v>
      </c>
      <c r="AF59" s="294"/>
      <c r="AG59" s="279"/>
    </row>
    <row r="60" spans="1:40" ht="12.75" customHeight="1" outlineLevel="1" x14ac:dyDescent="0.25">
      <c r="A60" s="176" t="s">
        <v>213</v>
      </c>
      <c r="B60" s="236">
        <v>0</v>
      </c>
      <c r="C60" s="430">
        <v>4.5</v>
      </c>
      <c r="D60" s="212">
        <v>1.9</v>
      </c>
      <c r="E60" s="212">
        <v>1.7</v>
      </c>
      <c r="F60" s="288">
        <v>1.7999999999999998</v>
      </c>
      <c r="G60" s="278">
        <v>8.1999999999999993</v>
      </c>
      <c r="H60" s="277"/>
      <c r="I60" s="287">
        <v>12.7</v>
      </c>
      <c r="J60" s="430">
        <v>3.3</v>
      </c>
      <c r="K60" s="212">
        <v>1.2</v>
      </c>
      <c r="L60" s="212">
        <v>1.3</v>
      </c>
      <c r="M60" s="288">
        <v>1.25</v>
      </c>
      <c r="N60" s="278">
        <v>8.75</v>
      </c>
      <c r="O60" s="277"/>
      <c r="P60" s="287">
        <v>12.05</v>
      </c>
      <c r="Q60" s="430"/>
      <c r="R60" s="212"/>
      <c r="S60" s="212"/>
      <c r="T60" s="288" t="s">
        <v>328</v>
      </c>
      <c r="U60" s="278" t="s">
        <v>328</v>
      </c>
      <c r="V60" s="277"/>
      <c r="W60" s="287">
        <v>0</v>
      </c>
      <c r="X60" s="430">
        <v>5.5</v>
      </c>
      <c r="Y60" s="212">
        <v>2</v>
      </c>
      <c r="Z60" s="212">
        <v>2.1</v>
      </c>
      <c r="AA60" s="288">
        <v>2.0499999999999998</v>
      </c>
      <c r="AB60" s="278">
        <v>7.95</v>
      </c>
      <c r="AC60" s="277"/>
      <c r="AD60" s="287">
        <v>13.45</v>
      </c>
      <c r="AE60" s="293">
        <v>38.200000000000003</v>
      </c>
      <c r="AF60" s="294"/>
      <c r="AG60" s="279"/>
    </row>
    <row r="61" spans="1:40" ht="12.75" customHeight="1" outlineLevel="1" x14ac:dyDescent="0.25">
      <c r="A61" s="176" t="s">
        <v>214</v>
      </c>
      <c r="B61" s="236">
        <v>0</v>
      </c>
      <c r="C61" s="430"/>
      <c r="D61" s="212"/>
      <c r="E61" s="212"/>
      <c r="F61" s="288" t="s">
        <v>328</v>
      </c>
      <c r="G61" s="278" t="s">
        <v>328</v>
      </c>
      <c r="H61" s="277"/>
      <c r="I61" s="287">
        <v>0</v>
      </c>
      <c r="J61" s="430"/>
      <c r="K61" s="212"/>
      <c r="L61" s="212"/>
      <c r="M61" s="288" t="s">
        <v>328</v>
      </c>
      <c r="N61" s="278" t="s">
        <v>328</v>
      </c>
      <c r="O61" s="277"/>
      <c r="P61" s="287">
        <v>0</v>
      </c>
      <c r="Q61" s="430">
        <v>4.5999999999999996</v>
      </c>
      <c r="R61" s="212">
        <v>3.1</v>
      </c>
      <c r="S61" s="212">
        <v>3.3</v>
      </c>
      <c r="T61" s="288">
        <v>3.2</v>
      </c>
      <c r="U61" s="278">
        <v>6.8</v>
      </c>
      <c r="V61" s="277"/>
      <c r="W61" s="287">
        <v>11.399999999999999</v>
      </c>
      <c r="X61" s="430">
        <v>5.7</v>
      </c>
      <c r="Y61" s="212">
        <v>1.9</v>
      </c>
      <c r="Z61" s="212">
        <v>2</v>
      </c>
      <c r="AA61" s="288">
        <v>1.95</v>
      </c>
      <c r="AB61" s="278">
        <v>8.0500000000000007</v>
      </c>
      <c r="AC61" s="277"/>
      <c r="AD61" s="287">
        <v>13.75</v>
      </c>
      <c r="AE61" s="293">
        <v>25.15</v>
      </c>
      <c r="AF61" s="294"/>
      <c r="AG61" s="279"/>
    </row>
    <row r="62" spans="1:40" s="131" customFormat="1" ht="16.5" customHeight="1" thickBot="1" x14ac:dyDescent="0.3">
      <c r="A62" s="299" t="s">
        <v>209</v>
      </c>
      <c r="B62" s="300"/>
      <c r="C62" s="431"/>
      <c r="D62" s="302"/>
      <c r="E62" s="302"/>
      <c r="F62" s="303"/>
      <c r="G62" s="304"/>
      <c r="H62" s="301"/>
      <c r="I62" s="305">
        <v>38.799999999999997</v>
      </c>
      <c r="J62" s="431"/>
      <c r="K62" s="302"/>
      <c r="L62" s="302"/>
      <c r="M62" s="303"/>
      <c r="N62" s="304"/>
      <c r="O62" s="301"/>
      <c r="P62" s="305">
        <v>36.15</v>
      </c>
      <c r="Q62" s="431"/>
      <c r="R62" s="302"/>
      <c r="S62" s="302"/>
      <c r="T62" s="303"/>
      <c r="U62" s="304"/>
      <c r="V62" s="301"/>
      <c r="W62" s="305">
        <v>36</v>
      </c>
      <c r="X62" s="431"/>
      <c r="Y62" s="302"/>
      <c r="Z62" s="302"/>
      <c r="AA62" s="303"/>
      <c r="AB62" s="304"/>
      <c r="AC62" s="301"/>
      <c r="AD62" s="305">
        <v>42.2</v>
      </c>
      <c r="AE62" s="306">
        <v>153.14999999999998</v>
      </c>
      <c r="AF62" s="295">
        <v>4</v>
      </c>
      <c r="AG62" s="149"/>
    </row>
    <row r="63" spans="1:40" s="144" customFormat="1" ht="13.5" outlineLevel="1" thickTop="1" x14ac:dyDescent="0.2">
      <c r="A63" s="451" t="s">
        <v>193</v>
      </c>
      <c r="B63" s="234" t="s">
        <v>66</v>
      </c>
      <c r="C63" s="429" t="s">
        <v>61</v>
      </c>
      <c r="D63" s="229" t="s">
        <v>35</v>
      </c>
      <c r="E63" s="229" t="s">
        <v>36</v>
      </c>
      <c r="F63" s="289" t="s">
        <v>72</v>
      </c>
      <c r="G63" s="266" t="s">
        <v>62</v>
      </c>
      <c r="H63" s="249" t="s">
        <v>65</v>
      </c>
      <c r="I63" s="290" t="s">
        <v>2</v>
      </c>
      <c r="J63" s="429" t="s">
        <v>61</v>
      </c>
      <c r="K63" s="229" t="s">
        <v>35</v>
      </c>
      <c r="L63" s="229" t="s">
        <v>36</v>
      </c>
      <c r="M63" s="289" t="s">
        <v>72</v>
      </c>
      <c r="N63" s="266" t="s">
        <v>62</v>
      </c>
      <c r="O63" s="249" t="s">
        <v>65</v>
      </c>
      <c r="P63" s="290" t="s">
        <v>3</v>
      </c>
      <c r="Q63" s="429" t="s">
        <v>61</v>
      </c>
      <c r="R63" s="229" t="s">
        <v>35</v>
      </c>
      <c r="S63" s="229" t="s">
        <v>36</v>
      </c>
      <c r="T63" s="289" t="s">
        <v>72</v>
      </c>
      <c r="U63" s="266" t="s">
        <v>62</v>
      </c>
      <c r="V63" s="249" t="s">
        <v>65</v>
      </c>
      <c r="W63" s="290" t="s">
        <v>4</v>
      </c>
      <c r="X63" s="429" t="s">
        <v>61</v>
      </c>
      <c r="Y63" s="229" t="s">
        <v>35</v>
      </c>
      <c r="Z63" s="229" t="s">
        <v>36</v>
      </c>
      <c r="AA63" s="289" t="s">
        <v>72</v>
      </c>
      <c r="AB63" s="266" t="s">
        <v>62</v>
      </c>
      <c r="AC63" s="249" t="s">
        <v>65</v>
      </c>
      <c r="AD63" s="290" t="s">
        <v>1</v>
      </c>
      <c r="AE63" s="291" t="s">
        <v>8</v>
      </c>
      <c r="AF63" s="291" t="s">
        <v>14</v>
      </c>
      <c r="AG63" s="148"/>
      <c r="AH63" s="143"/>
      <c r="AI63" s="147"/>
      <c r="AJ63" s="204"/>
      <c r="AK63" s="148"/>
      <c r="AL63" s="204"/>
      <c r="AM63" s="147"/>
      <c r="AN63" s="200"/>
    </row>
    <row r="64" spans="1:40" ht="12.75" customHeight="1" outlineLevel="1" x14ac:dyDescent="0.25">
      <c r="A64" s="292" t="s">
        <v>194</v>
      </c>
      <c r="B64" s="236">
        <v>95</v>
      </c>
      <c r="C64" s="430"/>
      <c r="D64" s="212"/>
      <c r="E64" s="212"/>
      <c r="F64" s="288" t="s">
        <v>328</v>
      </c>
      <c r="G64" s="278" t="s">
        <v>328</v>
      </c>
      <c r="H64" s="277"/>
      <c r="I64" s="287">
        <v>0</v>
      </c>
      <c r="J64" s="430"/>
      <c r="K64" s="212"/>
      <c r="L64" s="212"/>
      <c r="M64" s="288" t="s">
        <v>328</v>
      </c>
      <c r="N64" s="278" t="s">
        <v>328</v>
      </c>
      <c r="O64" s="277"/>
      <c r="P64" s="287">
        <v>0</v>
      </c>
      <c r="Q64" s="430">
        <v>4.9000000000000004</v>
      </c>
      <c r="R64" s="212">
        <v>3.7</v>
      </c>
      <c r="S64" s="212">
        <v>3.7</v>
      </c>
      <c r="T64" s="288">
        <v>3.7</v>
      </c>
      <c r="U64" s="278">
        <v>6.3</v>
      </c>
      <c r="V64" s="277"/>
      <c r="W64" s="287">
        <v>11.2</v>
      </c>
      <c r="X64" s="430">
        <v>5.5</v>
      </c>
      <c r="Y64" s="212">
        <v>2.5</v>
      </c>
      <c r="Z64" s="212">
        <v>2.4</v>
      </c>
      <c r="AA64" s="288">
        <v>2.4500000000000002</v>
      </c>
      <c r="AB64" s="278">
        <v>7.55</v>
      </c>
      <c r="AC64" s="277"/>
      <c r="AD64" s="287">
        <v>13.05</v>
      </c>
      <c r="AE64" s="293">
        <v>24.25</v>
      </c>
      <c r="AF64" s="294"/>
      <c r="AG64" s="279"/>
    </row>
    <row r="65" spans="1:40" ht="12.75" customHeight="1" outlineLevel="1" x14ac:dyDescent="0.25">
      <c r="A65" s="176" t="s">
        <v>195</v>
      </c>
      <c r="B65" s="236">
        <v>1</v>
      </c>
      <c r="C65" s="430">
        <v>4.3</v>
      </c>
      <c r="D65" s="212">
        <v>1.4</v>
      </c>
      <c r="E65" s="212">
        <v>1.4</v>
      </c>
      <c r="F65" s="288">
        <v>1.4</v>
      </c>
      <c r="G65" s="278">
        <v>8.6</v>
      </c>
      <c r="H65" s="277"/>
      <c r="I65" s="287">
        <v>12.899999999999999</v>
      </c>
      <c r="J65" s="430"/>
      <c r="K65" s="212"/>
      <c r="L65" s="212"/>
      <c r="M65" s="288" t="s">
        <v>328</v>
      </c>
      <c r="N65" s="278" t="s">
        <v>328</v>
      </c>
      <c r="O65" s="277"/>
      <c r="P65" s="287">
        <v>0</v>
      </c>
      <c r="Q65" s="430">
        <v>4.0999999999999996</v>
      </c>
      <c r="R65" s="212">
        <v>2</v>
      </c>
      <c r="S65" s="212">
        <v>2.2000000000000002</v>
      </c>
      <c r="T65" s="288">
        <v>2.1</v>
      </c>
      <c r="U65" s="278">
        <v>7.9</v>
      </c>
      <c r="V65" s="277"/>
      <c r="W65" s="287">
        <v>12</v>
      </c>
      <c r="X65" s="430">
        <v>5.5</v>
      </c>
      <c r="Y65" s="212">
        <v>2.5</v>
      </c>
      <c r="Z65" s="212">
        <v>2.4</v>
      </c>
      <c r="AA65" s="288">
        <v>2.4500000000000002</v>
      </c>
      <c r="AB65" s="278">
        <v>7.55</v>
      </c>
      <c r="AC65" s="277"/>
      <c r="AD65" s="287">
        <v>13.05</v>
      </c>
      <c r="AE65" s="293">
        <v>37.950000000000003</v>
      </c>
      <c r="AF65" s="294"/>
      <c r="AG65" s="279"/>
    </row>
    <row r="66" spans="1:40" ht="12.75" customHeight="1" outlineLevel="1" x14ac:dyDescent="0.25">
      <c r="A66" s="176" t="s">
        <v>196</v>
      </c>
      <c r="B66" s="236">
        <v>3</v>
      </c>
      <c r="C66" s="430">
        <v>4.3</v>
      </c>
      <c r="D66" s="212">
        <v>1.7</v>
      </c>
      <c r="E66" s="212">
        <v>1.7</v>
      </c>
      <c r="F66" s="288">
        <v>1.7</v>
      </c>
      <c r="G66" s="278">
        <v>8.3000000000000007</v>
      </c>
      <c r="H66" s="277"/>
      <c r="I66" s="287">
        <v>12.600000000000001</v>
      </c>
      <c r="J66" s="430">
        <v>4.0999999999999996</v>
      </c>
      <c r="K66" s="212">
        <v>1.6</v>
      </c>
      <c r="L66" s="212">
        <v>1.8</v>
      </c>
      <c r="M66" s="288">
        <v>1.7000000000000002</v>
      </c>
      <c r="N66" s="278">
        <v>8.3000000000000007</v>
      </c>
      <c r="O66" s="277"/>
      <c r="P66" s="287">
        <v>12.4</v>
      </c>
      <c r="Q66" s="430"/>
      <c r="R66" s="212"/>
      <c r="S66" s="212"/>
      <c r="T66" s="288" t="s">
        <v>328</v>
      </c>
      <c r="U66" s="278" t="s">
        <v>328</v>
      </c>
      <c r="V66" s="277"/>
      <c r="W66" s="287">
        <v>0</v>
      </c>
      <c r="X66" s="430">
        <v>5.7</v>
      </c>
      <c r="Y66" s="212">
        <v>2.5</v>
      </c>
      <c r="Z66" s="212">
        <v>2.8</v>
      </c>
      <c r="AA66" s="288">
        <v>2.65</v>
      </c>
      <c r="AB66" s="278">
        <v>7.35</v>
      </c>
      <c r="AC66" s="277"/>
      <c r="AD66" s="287">
        <v>13.05</v>
      </c>
      <c r="AE66" s="293">
        <v>38.049999999999997</v>
      </c>
      <c r="AF66" s="294"/>
      <c r="AG66" s="279"/>
    </row>
    <row r="67" spans="1:40" ht="12.75" customHeight="1" outlineLevel="1" x14ac:dyDescent="0.25">
      <c r="A67" s="176" t="s">
        <v>197</v>
      </c>
      <c r="B67" s="236">
        <v>1</v>
      </c>
      <c r="C67" s="430">
        <v>4.5</v>
      </c>
      <c r="D67" s="212">
        <v>2.4</v>
      </c>
      <c r="E67" s="212">
        <v>2.2999999999999998</v>
      </c>
      <c r="F67" s="288">
        <v>2.3499999999999996</v>
      </c>
      <c r="G67" s="278">
        <v>7.65</v>
      </c>
      <c r="H67" s="277"/>
      <c r="I67" s="287">
        <v>12.15</v>
      </c>
      <c r="J67" s="430">
        <v>4.0999999999999996</v>
      </c>
      <c r="K67" s="212">
        <v>2.7</v>
      </c>
      <c r="L67" s="212">
        <v>2.5</v>
      </c>
      <c r="M67" s="288">
        <v>2.6</v>
      </c>
      <c r="N67" s="278">
        <v>7.4</v>
      </c>
      <c r="O67" s="277"/>
      <c r="P67" s="287">
        <v>11.5</v>
      </c>
      <c r="Q67" s="430"/>
      <c r="R67" s="212"/>
      <c r="S67" s="212"/>
      <c r="T67" s="288" t="s">
        <v>328</v>
      </c>
      <c r="U67" s="278" t="s">
        <v>328</v>
      </c>
      <c r="V67" s="277"/>
      <c r="W67" s="287">
        <v>0</v>
      </c>
      <c r="X67" s="430"/>
      <c r="Y67" s="212"/>
      <c r="Z67" s="212"/>
      <c r="AA67" s="288" t="s">
        <v>328</v>
      </c>
      <c r="AB67" s="278" t="s">
        <v>328</v>
      </c>
      <c r="AC67" s="277"/>
      <c r="AD67" s="287">
        <v>0</v>
      </c>
      <c r="AE67" s="293">
        <v>23.65</v>
      </c>
      <c r="AF67" s="294"/>
      <c r="AG67" s="279"/>
    </row>
    <row r="68" spans="1:40" ht="12.75" customHeight="1" outlineLevel="1" x14ac:dyDescent="0.25">
      <c r="A68" s="176" t="s">
        <v>198</v>
      </c>
      <c r="B68" s="236">
        <v>0</v>
      </c>
      <c r="C68" s="430"/>
      <c r="D68" s="212"/>
      <c r="E68" s="212"/>
      <c r="F68" s="288" t="s">
        <v>328</v>
      </c>
      <c r="G68" s="278" t="s">
        <v>328</v>
      </c>
      <c r="H68" s="277"/>
      <c r="I68" s="287">
        <v>0</v>
      </c>
      <c r="J68" s="430"/>
      <c r="K68" s="212"/>
      <c r="L68" s="212"/>
      <c r="M68" s="288" t="s">
        <v>328</v>
      </c>
      <c r="N68" s="278" t="s">
        <v>328</v>
      </c>
      <c r="O68" s="277"/>
      <c r="P68" s="287">
        <v>0</v>
      </c>
      <c r="Q68" s="430">
        <v>4.2</v>
      </c>
      <c r="R68" s="212">
        <v>2.6</v>
      </c>
      <c r="S68" s="212">
        <v>3</v>
      </c>
      <c r="T68" s="288">
        <v>2.8</v>
      </c>
      <c r="U68" s="278">
        <v>7.2</v>
      </c>
      <c r="V68" s="277"/>
      <c r="W68" s="287">
        <v>11.4</v>
      </c>
      <c r="X68" s="430"/>
      <c r="Y68" s="212"/>
      <c r="Z68" s="212"/>
      <c r="AA68" s="288" t="s">
        <v>328</v>
      </c>
      <c r="AB68" s="278" t="s">
        <v>328</v>
      </c>
      <c r="AC68" s="277"/>
      <c r="AD68" s="287">
        <v>0</v>
      </c>
      <c r="AE68" s="293">
        <v>11.4</v>
      </c>
      <c r="AF68" s="294"/>
      <c r="AG68" s="279"/>
    </row>
    <row r="69" spans="1:40" ht="12.75" customHeight="1" outlineLevel="1" x14ac:dyDescent="0.25">
      <c r="A69" s="176" t="s">
        <v>199</v>
      </c>
      <c r="B69" s="236">
        <v>0</v>
      </c>
      <c r="C69" s="430"/>
      <c r="D69" s="212"/>
      <c r="E69" s="212"/>
      <c r="F69" s="288" t="s">
        <v>328</v>
      </c>
      <c r="G69" s="278" t="s">
        <v>328</v>
      </c>
      <c r="H69" s="277"/>
      <c r="I69" s="287">
        <v>0</v>
      </c>
      <c r="J69" s="430">
        <v>3.2</v>
      </c>
      <c r="K69" s="212">
        <v>1</v>
      </c>
      <c r="L69" s="212">
        <v>1.2</v>
      </c>
      <c r="M69" s="288">
        <v>1.1000000000000001</v>
      </c>
      <c r="N69" s="278">
        <v>8.9</v>
      </c>
      <c r="O69" s="277"/>
      <c r="P69" s="287">
        <v>12.100000000000001</v>
      </c>
      <c r="Q69" s="430">
        <v>3.8</v>
      </c>
      <c r="R69" s="212">
        <v>3.6</v>
      </c>
      <c r="S69" s="212">
        <v>3.8</v>
      </c>
      <c r="T69" s="288">
        <v>3.7</v>
      </c>
      <c r="U69" s="278">
        <v>6.3</v>
      </c>
      <c r="V69" s="277"/>
      <c r="W69" s="287">
        <v>10.1</v>
      </c>
      <c r="X69" s="430"/>
      <c r="Y69" s="212"/>
      <c r="Z69" s="212"/>
      <c r="AA69" s="288" t="s">
        <v>328</v>
      </c>
      <c r="AB69" s="278" t="s">
        <v>328</v>
      </c>
      <c r="AC69" s="277"/>
      <c r="AD69" s="287">
        <v>0</v>
      </c>
      <c r="AE69" s="293">
        <v>22.200000000000003</v>
      </c>
      <c r="AF69" s="294"/>
      <c r="AG69" s="279"/>
    </row>
    <row r="70" spans="1:40" ht="12.75" customHeight="1" outlineLevel="1" x14ac:dyDescent="0.25">
      <c r="A70" s="177" t="s">
        <v>200</v>
      </c>
      <c r="B70" s="237">
        <v>0</v>
      </c>
      <c r="C70" s="430">
        <v>4.5</v>
      </c>
      <c r="D70" s="212">
        <v>1.8</v>
      </c>
      <c r="E70" s="212">
        <v>1.9</v>
      </c>
      <c r="F70" s="288">
        <v>1.85</v>
      </c>
      <c r="G70" s="278">
        <v>8.15</v>
      </c>
      <c r="H70" s="277"/>
      <c r="I70" s="287">
        <v>12.65</v>
      </c>
      <c r="J70" s="430">
        <v>4.0999999999999996</v>
      </c>
      <c r="K70" s="212">
        <v>1.2</v>
      </c>
      <c r="L70" s="212">
        <v>1.4</v>
      </c>
      <c r="M70" s="288">
        <v>1.2999999999999998</v>
      </c>
      <c r="N70" s="278">
        <v>8.6999999999999993</v>
      </c>
      <c r="O70" s="277"/>
      <c r="P70" s="287">
        <v>12.799999999999999</v>
      </c>
      <c r="Q70" s="430"/>
      <c r="R70" s="212"/>
      <c r="S70" s="212"/>
      <c r="T70" s="288" t="s">
        <v>328</v>
      </c>
      <c r="U70" s="278" t="s">
        <v>328</v>
      </c>
      <c r="V70" s="277"/>
      <c r="W70" s="287">
        <v>0</v>
      </c>
      <c r="X70" s="430">
        <v>5.3</v>
      </c>
      <c r="Y70" s="212">
        <v>2.2000000000000002</v>
      </c>
      <c r="Z70" s="212">
        <v>2.2999999999999998</v>
      </c>
      <c r="AA70" s="288">
        <v>2.25</v>
      </c>
      <c r="AB70" s="278">
        <v>7.75</v>
      </c>
      <c r="AC70" s="277"/>
      <c r="AD70" s="287">
        <v>13.05</v>
      </c>
      <c r="AE70" s="293">
        <v>38.5</v>
      </c>
      <c r="AF70" s="294"/>
      <c r="AG70" s="279"/>
    </row>
    <row r="71" spans="1:40" s="131" customFormat="1" ht="16.5" customHeight="1" thickBot="1" x14ac:dyDescent="0.3">
      <c r="A71" s="299" t="s">
        <v>193</v>
      </c>
      <c r="B71" s="300"/>
      <c r="C71" s="431"/>
      <c r="D71" s="302"/>
      <c r="E71" s="302"/>
      <c r="F71" s="303"/>
      <c r="G71" s="304"/>
      <c r="H71" s="301"/>
      <c r="I71" s="305">
        <v>38.15</v>
      </c>
      <c r="J71" s="431"/>
      <c r="K71" s="302"/>
      <c r="L71" s="302"/>
      <c r="M71" s="303"/>
      <c r="N71" s="304"/>
      <c r="O71" s="301"/>
      <c r="P71" s="305">
        <v>37.299999999999997</v>
      </c>
      <c r="Q71" s="431"/>
      <c r="R71" s="302"/>
      <c r="S71" s="302"/>
      <c r="T71" s="303"/>
      <c r="U71" s="304"/>
      <c r="V71" s="301"/>
      <c r="W71" s="305">
        <v>34.599999999999994</v>
      </c>
      <c r="X71" s="431"/>
      <c r="Y71" s="302"/>
      <c r="Z71" s="302"/>
      <c r="AA71" s="303"/>
      <c r="AB71" s="304"/>
      <c r="AC71" s="301"/>
      <c r="AD71" s="305">
        <v>39.150000000000006</v>
      </c>
      <c r="AE71" s="306">
        <v>149.19999999999999</v>
      </c>
      <c r="AF71" s="295">
        <v>5</v>
      </c>
      <c r="AG71" s="149"/>
    </row>
    <row r="72" spans="1:40" s="144" customFormat="1" ht="13.5" outlineLevel="1" thickTop="1" x14ac:dyDescent="0.2">
      <c r="A72" s="451" t="s">
        <v>330</v>
      </c>
      <c r="B72" s="234" t="s">
        <v>66</v>
      </c>
      <c r="C72" s="429" t="s">
        <v>61</v>
      </c>
      <c r="D72" s="229" t="s">
        <v>35</v>
      </c>
      <c r="E72" s="229" t="s">
        <v>36</v>
      </c>
      <c r="F72" s="289" t="s">
        <v>72</v>
      </c>
      <c r="G72" s="266" t="s">
        <v>62</v>
      </c>
      <c r="H72" s="249" t="s">
        <v>65</v>
      </c>
      <c r="I72" s="290" t="s">
        <v>2</v>
      </c>
      <c r="J72" s="429" t="s">
        <v>61</v>
      </c>
      <c r="K72" s="229" t="s">
        <v>35</v>
      </c>
      <c r="L72" s="229" t="s">
        <v>36</v>
      </c>
      <c r="M72" s="289" t="s">
        <v>72</v>
      </c>
      <c r="N72" s="266" t="s">
        <v>62</v>
      </c>
      <c r="O72" s="249" t="s">
        <v>65</v>
      </c>
      <c r="P72" s="290" t="s">
        <v>3</v>
      </c>
      <c r="Q72" s="429" t="s">
        <v>61</v>
      </c>
      <c r="R72" s="229" t="s">
        <v>35</v>
      </c>
      <c r="S72" s="229" t="s">
        <v>36</v>
      </c>
      <c r="T72" s="289" t="s">
        <v>72</v>
      </c>
      <c r="U72" s="266" t="s">
        <v>62</v>
      </c>
      <c r="V72" s="249" t="s">
        <v>65</v>
      </c>
      <c r="W72" s="290" t="s">
        <v>4</v>
      </c>
      <c r="X72" s="429" t="s">
        <v>61</v>
      </c>
      <c r="Y72" s="229" t="s">
        <v>35</v>
      </c>
      <c r="Z72" s="229" t="s">
        <v>36</v>
      </c>
      <c r="AA72" s="289" t="s">
        <v>72</v>
      </c>
      <c r="AB72" s="266" t="s">
        <v>62</v>
      </c>
      <c r="AC72" s="249" t="s">
        <v>65</v>
      </c>
      <c r="AD72" s="290" t="s">
        <v>1</v>
      </c>
      <c r="AE72" s="291" t="s">
        <v>8</v>
      </c>
      <c r="AF72" s="291" t="s">
        <v>14</v>
      </c>
      <c r="AG72" s="148"/>
      <c r="AH72" s="143"/>
      <c r="AI72" s="147"/>
      <c r="AJ72" s="204"/>
      <c r="AK72" s="148"/>
      <c r="AL72" s="204"/>
      <c r="AM72" s="147"/>
      <c r="AN72" s="200"/>
    </row>
    <row r="73" spans="1:40" ht="12.75" customHeight="1" outlineLevel="1" x14ac:dyDescent="0.25">
      <c r="A73" s="292" t="s">
        <v>202</v>
      </c>
      <c r="B73" s="236">
        <v>0</v>
      </c>
      <c r="C73" s="430">
        <v>4.3</v>
      </c>
      <c r="D73" s="212">
        <v>3</v>
      </c>
      <c r="E73" s="212">
        <v>3</v>
      </c>
      <c r="F73" s="288">
        <v>3</v>
      </c>
      <c r="G73" s="278">
        <v>7</v>
      </c>
      <c r="H73" s="277"/>
      <c r="I73" s="287">
        <v>11.3</v>
      </c>
      <c r="J73" s="430">
        <v>4.0999999999999996</v>
      </c>
      <c r="K73" s="212">
        <v>1.7</v>
      </c>
      <c r="L73" s="212">
        <v>2.2000000000000002</v>
      </c>
      <c r="M73" s="288">
        <v>1.9500000000000002</v>
      </c>
      <c r="N73" s="278">
        <v>8.0500000000000007</v>
      </c>
      <c r="O73" s="277"/>
      <c r="P73" s="287">
        <v>12.15</v>
      </c>
      <c r="Q73" s="430">
        <v>5.5</v>
      </c>
      <c r="R73" s="212">
        <v>2.9</v>
      </c>
      <c r="S73" s="212">
        <v>2.8</v>
      </c>
      <c r="T73" s="288">
        <v>2.8499999999999996</v>
      </c>
      <c r="U73" s="278">
        <v>7.15</v>
      </c>
      <c r="V73" s="277"/>
      <c r="W73" s="287">
        <v>12.65</v>
      </c>
      <c r="X73" s="430">
        <v>5.0999999999999996</v>
      </c>
      <c r="Y73" s="212">
        <v>2.2000000000000002</v>
      </c>
      <c r="Z73" s="212">
        <v>2.2999999999999998</v>
      </c>
      <c r="AA73" s="288">
        <v>2.25</v>
      </c>
      <c r="AB73" s="278">
        <v>7.75</v>
      </c>
      <c r="AC73" s="277"/>
      <c r="AD73" s="287">
        <v>12.85</v>
      </c>
      <c r="AE73" s="293">
        <v>48.95</v>
      </c>
      <c r="AF73" s="294"/>
      <c r="AG73" s="279"/>
    </row>
    <row r="74" spans="1:40" ht="12.75" customHeight="1" outlineLevel="1" x14ac:dyDescent="0.25">
      <c r="A74" s="176" t="s">
        <v>203</v>
      </c>
      <c r="B74" s="236">
        <v>99</v>
      </c>
      <c r="C74" s="430">
        <v>3.5</v>
      </c>
      <c r="D74" s="212">
        <v>0.5</v>
      </c>
      <c r="E74" s="212">
        <v>0.7</v>
      </c>
      <c r="F74" s="288">
        <v>0.6</v>
      </c>
      <c r="G74" s="278">
        <v>9.4</v>
      </c>
      <c r="H74" s="277"/>
      <c r="I74" s="287">
        <v>12.9</v>
      </c>
      <c r="J74" s="430">
        <v>4.5</v>
      </c>
      <c r="K74" s="212">
        <v>3.2</v>
      </c>
      <c r="L74" s="212">
        <v>2.9</v>
      </c>
      <c r="M74" s="288">
        <v>3.05</v>
      </c>
      <c r="N74" s="278">
        <v>6.95</v>
      </c>
      <c r="O74" s="277"/>
      <c r="P74" s="287">
        <v>11.45</v>
      </c>
      <c r="Q74" s="430">
        <v>4.5</v>
      </c>
      <c r="R74" s="212">
        <v>2.4</v>
      </c>
      <c r="S74" s="212">
        <v>2.6</v>
      </c>
      <c r="T74" s="288">
        <v>2.5</v>
      </c>
      <c r="U74" s="278">
        <v>7.5</v>
      </c>
      <c r="V74" s="277"/>
      <c r="W74" s="287">
        <v>12</v>
      </c>
      <c r="X74" s="430">
        <v>5.0999999999999996</v>
      </c>
      <c r="Y74" s="212">
        <v>2.2999999999999998</v>
      </c>
      <c r="Z74" s="212">
        <v>2.1</v>
      </c>
      <c r="AA74" s="288">
        <v>2.2000000000000002</v>
      </c>
      <c r="AB74" s="278">
        <v>7.8</v>
      </c>
      <c r="AC74" s="277">
        <v>0.3</v>
      </c>
      <c r="AD74" s="287">
        <v>12.599999999999998</v>
      </c>
      <c r="AE74" s="293">
        <v>48.95</v>
      </c>
      <c r="AF74" s="294"/>
      <c r="AG74" s="279"/>
    </row>
    <row r="75" spans="1:40" ht="12.75" customHeight="1" outlineLevel="1" x14ac:dyDescent="0.25">
      <c r="A75" s="176" t="s">
        <v>204</v>
      </c>
      <c r="B75" s="236">
        <v>95</v>
      </c>
      <c r="C75" s="430">
        <v>4.3</v>
      </c>
      <c r="D75" s="212">
        <v>2</v>
      </c>
      <c r="E75" s="212">
        <v>1.9</v>
      </c>
      <c r="F75" s="288">
        <v>1.95</v>
      </c>
      <c r="G75" s="278">
        <v>8.0500000000000007</v>
      </c>
      <c r="H75" s="277"/>
      <c r="I75" s="287">
        <v>12.350000000000001</v>
      </c>
      <c r="J75" s="430">
        <v>3.2</v>
      </c>
      <c r="K75" s="212">
        <v>1.4</v>
      </c>
      <c r="L75" s="212">
        <v>1.4</v>
      </c>
      <c r="M75" s="288">
        <v>1.4</v>
      </c>
      <c r="N75" s="278">
        <v>8.6</v>
      </c>
      <c r="O75" s="277"/>
      <c r="P75" s="287">
        <v>11.8</v>
      </c>
      <c r="Q75" s="430">
        <v>4.2</v>
      </c>
      <c r="R75" s="212">
        <v>4</v>
      </c>
      <c r="S75" s="212">
        <v>3.8</v>
      </c>
      <c r="T75" s="288">
        <v>3.9</v>
      </c>
      <c r="U75" s="278">
        <v>6.1</v>
      </c>
      <c r="V75" s="277"/>
      <c r="W75" s="287">
        <v>10.3</v>
      </c>
      <c r="X75" s="430">
        <v>5.7</v>
      </c>
      <c r="Y75" s="212">
        <v>1.6</v>
      </c>
      <c r="Z75" s="212">
        <v>1.8</v>
      </c>
      <c r="AA75" s="288">
        <v>1.7000000000000002</v>
      </c>
      <c r="AB75" s="278">
        <v>8.3000000000000007</v>
      </c>
      <c r="AC75" s="277"/>
      <c r="AD75" s="287">
        <v>14</v>
      </c>
      <c r="AE75" s="293">
        <v>48.45</v>
      </c>
      <c r="AF75" s="294"/>
      <c r="AG75" s="279"/>
    </row>
    <row r="76" spans="1:40" ht="12.75" customHeight="1" outlineLevel="1" x14ac:dyDescent="0.25">
      <c r="A76" s="176" t="s">
        <v>205</v>
      </c>
      <c r="B76" s="236">
        <v>2</v>
      </c>
      <c r="C76" s="430">
        <v>3.5</v>
      </c>
      <c r="D76" s="212">
        <v>2.6</v>
      </c>
      <c r="E76" s="212">
        <v>2.4</v>
      </c>
      <c r="F76" s="288">
        <v>2.5</v>
      </c>
      <c r="G76" s="278">
        <v>7.5</v>
      </c>
      <c r="H76" s="277"/>
      <c r="I76" s="287">
        <v>11</v>
      </c>
      <c r="J76" s="430">
        <v>3.3</v>
      </c>
      <c r="K76" s="212">
        <v>2.9</v>
      </c>
      <c r="L76" s="212">
        <v>2.8</v>
      </c>
      <c r="M76" s="288">
        <v>2.8499999999999996</v>
      </c>
      <c r="N76" s="278">
        <v>7.15</v>
      </c>
      <c r="O76" s="277"/>
      <c r="P76" s="287">
        <v>10.45</v>
      </c>
      <c r="Q76" s="430">
        <v>4.4000000000000004</v>
      </c>
      <c r="R76" s="212">
        <v>5.4</v>
      </c>
      <c r="S76" s="212">
        <v>5</v>
      </c>
      <c r="T76" s="288">
        <v>5.2</v>
      </c>
      <c r="U76" s="278">
        <v>4.8</v>
      </c>
      <c r="V76" s="277"/>
      <c r="W76" s="287">
        <v>9.1999999999999993</v>
      </c>
      <c r="X76" s="430">
        <v>5.3</v>
      </c>
      <c r="Y76" s="212">
        <v>3.2</v>
      </c>
      <c r="Z76" s="212">
        <v>3</v>
      </c>
      <c r="AA76" s="288">
        <v>3.1</v>
      </c>
      <c r="AB76" s="278">
        <v>6.9</v>
      </c>
      <c r="AC76" s="277"/>
      <c r="AD76" s="287">
        <v>12.2</v>
      </c>
      <c r="AE76" s="293">
        <v>42.849999999999994</v>
      </c>
      <c r="AF76" s="294"/>
      <c r="AG76" s="279"/>
    </row>
    <row r="77" spans="1:40" s="131" customFormat="1" ht="16.5" customHeight="1" thickBot="1" x14ac:dyDescent="0.3">
      <c r="A77" s="299" t="s">
        <v>201</v>
      </c>
      <c r="B77" s="300"/>
      <c r="C77" s="431"/>
      <c r="D77" s="302"/>
      <c r="E77" s="302"/>
      <c r="F77" s="303"/>
      <c r="G77" s="304"/>
      <c r="H77" s="301"/>
      <c r="I77" s="305">
        <v>36.549999999999997</v>
      </c>
      <c r="J77" s="431"/>
      <c r="K77" s="302"/>
      <c r="L77" s="302"/>
      <c r="M77" s="303"/>
      <c r="N77" s="304"/>
      <c r="O77" s="301"/>
      <c r="P77" s="305">
        <v>35.400000000000006</v>
      </c>
      <c r="Q77" s="431"/>
      <c r="R77" s="302"/>
      <c r="S77" s="302"/>
      <c r="T77" s="303"/>
      <c r="U77" s="304"/>
      <c r="V77" s="301"/>
      <c r="W77" s="305">
        <v>34.950000000000003</v>
      </c>
      <c r="X77" s="431"/>
      <c r="Y77" s="302"/>
      <c r="Z77" s="302"/>
      <c r="AA77" s="303"/>
      <c r="AB77" s="304"/>
      <c r="AC77" s="301"/>
      <c r="AD77" s="305">
        <v>39.450000000000003</v>
      </c>
      <c r="AE77" s="306">
        <v>146.35000000000002</v>
      </c>
      <c r="AF77" s="295">
        <v>6</v>
      </c>
      <c r="AG77" s="149"/>
    </row>
    <row r="78" spans="1:40" ht="12" customHeight="1" thickTop="1" x14ac:dyDescent="0.2"/>
    <row r="79" spans="1:40" s="131" customFormat="1" ht="12" customHeight="1" thickBot="1" x14ac:dyDescent="0.3">
      <c r="A79" s="203"/>
      <c r="B79" s="270"/>
      <c r="C79" s="160"/>
      <c r="D79" s="455" t="s">
        <v>76</v>
      </c>
      <c r="E79" s="455"/>
      <c r="F79" s="455"/>
      <c r="G79" s="160"/>
      <c r="H79" s="271"/>
      <c r="I79" s="135"/>
      <c r="J79" s="160"/>
      <c r="K79" s="455" t="s">
        <v>76</v>
      </c>
      <c r="L79" s="455"/>
      <c r="M79" s="455"/>
      <c r="N79" s="160"/>
      <c r="O79" s="272"/>
      <c r="P79" s="135"/>
      <c r="Q79" s="433"/>
      <c r="R79" s="455" t="s">
        <v>76</v>
      </c>
      <c r="S79" s="455"/>
      <c r="T79" s="455"/>
      <c r="U79" s="160"/>
      <c r="V79" s="272"/>
      <c r="W79" s="135"/>
      <c r="X79" s="434"/>
      <c r="Y79" s="455" t="s">
        <v>76</v>
      </c>
      <c r="Z79" s="455"/>
      <c r="AA79" s="455"/>
      <c r="AB79" s="160"/>
      <c r="AC79" s="273"/>
      <c r="AD79" s="135"/>
      <c r="AE79" s="139"/>
      <c r="AF79" s="146"/>
    </row>
    <row r="80" spans="1:40" s="173" customFormat="1" ht="18" customHeight="1" thickBot="1" x14ac:dyDescent="0.25">
      <c r="A80" s="307" t="s">
        <v>69</v>
      </c>
      <c r="B80" s="308"/>
      <c r="C80" s="428"/>
      <c r="D80" s="310"/>
      <c r="E80" s="310"/>
      <c r="F80" s="311"/>
      <c r="G80" s="312"/>
      <c r="H80" s="309"/>
      <c r="I80" s="313"/>
      <c r="J80" s="428"/>
      <c r="K80" s="310"/>
      <c r="L80" s="310"/>
      <c r="M80" s="311"/>
      <c r="N80" s="312"/>
      <c r="O80" s="309"/>
      <c r="P80" s="314"/>
      <c r="Q80" s="428"/>
      <c r="R80" s="310"/>
      <c r="S80" s="310"/>
      <c r="T80" s="311"/>
      <c r="U80" s="312"/>
      <c r="V80" s="309"/>
      <c r="W80" s="314"/>
      <c r="X80" s="428"/>
      <c r="Y80" s="310"/>
      <c r="Z80" s="310"/>
      <c r="AA80" s="311"/>
      <c r="AB80" s="312"/>
      <c r="AC80" s="309"/>
      <c r="AD80" s="313"/>
      <c r="AE80" s="315"/>
      <c r="AF80" s="316"/>
      <c r="AG80" s="276"/>
    </row>
    <row r="81" spans="1:40" s="144" customFormat="1" outlineLevel="1" x14ac:dyDescent="0.2">
      <c r="A81" s="451" t="s">
        <v>131</v>
      </c>
      <c r="B81" s="234" t="s">
        <v>66</v>
      </c>
      <c r="C81" s="429" t="s">
        <v>61</v>
      </c>
      <c r="D81" s="229" t="s">
        <v>35</v>
      </c>
      <c r="E81" s="229" t="s">
        <v>36</v>
      </c>
      <c r="F81" s="289" t="s">
        <v>72</v>
      </c>
      <c r="G81" s="266" t="s">
        <v>62</v>
      </c>
      <c r="H81" s="249" t="s">
        <v>65</v>
      </c>
      <c r="I81" s="290" t="s">
        <v>2</v>
      </c>
      <c r="J81" s="429" t="s">
        <v>61</v>
      </c>
      <c r="K81" s="229" t="s">
        <v>35</v>
      </c>
      <c r="L81" s="229" t="s">
        <v>36</v>
      </c>
      <c r="M81" s="289" t="s">
        <v>72</v>
      </c>
      <c r="N81" s="266" t="s">
        <v>62</v>
      </c>
      <c r="O81" s="249" t="s">
        <v>65</v>
      </c>
      <c r="P81" s="290" t="s">
        <v>3</v>
      </c>
      <c r="Q81" s="429" t="s">
        <v>61</v>
      </c>
      <c r="R81" s="229" t="s">
        <v>35</v>
      </c>
      <c r="S81" s="229" t="s">
        <v>36</v>
      </c>
      <c r="T81" s="289" t="s">
        <v>72</v>
      </c>
      <c r="U81" s="266" t="s">
        <v>62</v>
      </c>
      <c r="V81" s="249" t="s">
        <v>65</v>
      </c>
      <c r="W81" s="290" t="s">
        <v>4</v>
      </c>
      <c r="X81" s="429" t="s">
        <v>61</v>
      </c>
      <c r="Y81" s="229" t="s">
        <v>35</v>
      </c>
      <c r="Z81" s="229" t="s">
        <v>36</v>
      </c>
      <c r="AA81" s="289" t="s">
        <v>72</v>
      </c>
      <c r="AB81" s="266" t="s">
        <v>62</v>
      </c>
      <c r="AC81" s="249" t="s">
        <v>65</v>
      </c>
      <c r="AD81" s="290" t="s">
        <v>1</v>
      </c>
      <c r="AE81" s="291" t="s">
        <v>8</v>
      </c>
      <c r="AF81" s="291" t="s">
        <v>14</v>
      </c>
      <c r="AG81" s="148"/>
      <c r="AH81" s="143"/>
      <c r="AI81" s="147"/>
      <c r="AJ81" s="204"/>
      <c r="AK81" s="148"/>
      <c r="AL81" s="204"/>
      <c r="AM81" s="147"/>
      <c r="AN81" s="200"/>
    </row>
    <row r="82" spans="1:40" ht="12.75" customHeight="1" outlineLevel="1" x14ac:dyDescent="0.25">
      <c r="A82" s="292" t="s">
        <v>132</v>
      </c>
      <c r="B82" s="236">
        <v>4</v>
      </c>
      <c r="C82" s="430">
        <v>5</v>
      </c>
      <c r="D82" s="212">
        <v>1.5</v>
      </c>
      <c r="E82" s="212">
        <v>1.9</v>
      </c>
      <c r="F82" s="288">
        <v>1.7</v>
      </c>
      <c r="G82" s="278">
        <v>8.3000000000000007</v>
      </c>
      <c r="H82" s="277"/>
      <c r="I82" s="287">
        <v>13.3</v>
      </c>
      <c r="J82" s="430">
        <v>4</v>
      </c>
      <c r="K82" s="212">
        <v>1.4</v>
      </c>
      <c r="L82" s="212">
        <v>1.4</v>
      </c>
      <c r="M82" s="288">
        <v>1.4</v>
      </c>
      <c r="N82" s="278">
        <v>8.6</v>
      </c>
      <c r="O82" s="277"/>
      <c r="P82" s="287">
        <v>12.6</v>
      </c>
      <c r="Q82" s="430">
        <v>6.1</v>
      </c>
      <c r="R82" s="212">
        <v>4.2</v>
      </c>
      <c r="S82" s="212">
        <v>3.8</v>
      </c>
      <c r="T82" s="288">
        <v>4</v>
      </c>
      <c r="U82" s="278">
        <v>6</v>
      </c>
      <c r="V82" s="277"/>
      <c r="W82" s="287">
        <v>12.1</v>
      </c>
      <c r="X82" s="430">
        <v>5.9</v>
      </c>
      <c r="Y82" s="212">
        <v>1.6</v>
      </c>
      <c r="Z82" s="212">
        <v>1.9</v>
      </c>
      <c r="AA82" s="288">
        <v>1.75</v>
      </c>
      <c r="AB82" s="278">
        <v>8.25</v>
      </c>
      <c r="AC82" s="277"/>
      <c r="AD82" s="287">
        <v>14.15</v>
      </c>
      <c r="AE82" s="293">
        <v>52.15</v>
      </c>
      <c r="AF82" s="294"/>
      <c r="AG82" s="279"/>
    </row>
    <row r="83" spans="1:40" ht="12.75" customHeight="1" outlineLevel="1" x14ac:dyDescent="0.25">
      <c r="A83" s="176" t="s">
        <v>133</v>
      </c>
      <c r="B83" s="236">
        <v>5</v>
      </c>
      <c r="C83" s="430">
        <v>4.3</v>
      </c>
      <c r="D83" s="212">
        <v>1.6</v>
      </c>
      <c r="E83" s="212">
        <v>1.5</v>
      </c>
      <c r="F83" s="288">
        <v>1.55</v>
      </c>
      <c r="G83" s="278">
        <v>8.4499999999999993</v>
      </c>
      <c r="H83" s="277"/>
      <c r="I83" s="287">
        <v>12.75</v>
      </c>
      <c r="J83" s="430">
        <v>3.4</v>
      </c>
      <c r="K83" s="212">
        <v>1.6</v>
      </c>
      <c r="L83" s="212">
        <v>2</v>
      </c>
      <c r="M83" s="288">
        <v>1.8</v>
      </c>
      <c r="N83" s="278">
        <v>8.1999999999999993</v>
      </c>
      <c r="O83" s="277"/>
      <c r="P83" s="287">
        <v>11.6</v>
      </c>
      <c r="Q83" s="430">
        <v>4.4000000000000004</v>
      </c>
      <c r="R83" s="212">
        <v>1.2</v>
      </c>
      <c r="S83" s="212">
        <v>1.4</v>
      </c>
      <c r="T83" s="288">
        <v>1.2999999999999998</v>
      </c>
      <c r="U83" s="278">
        <v>8.6999999999999993</v>
      </c>
      <c r="V83" s="277"/>
      <c r="W83" s="287">
        <v>13.1</v>
      </c>
      <c r="X83" s="430">
        <v>5.5</v>
      </c>
      <c r="Y83" s="212">
        <v>1.8</v>
      </c>
      <c r="Z83" s="212">
        <v>1.8</v>
      </c>
      <c r="AA83" s="288">
        <v>1.8</v>
      </c>
      <c r="AB83" s="278">
        <v>8.1999999999999993</v>
      </c>
      <c r="AC83" s="277"/>
      <c r="AD83" s="287">
        <v>13.7</v>
      </c>
      <c r="AE83" s="293">
        <v>51.150000000000006</v>
      </c>
      <c r="AF83" s="294"/>
      <c r="AG83" s="279"/>
    </row>
    <row r="84" spans="1:40" ht="12.75" customHeight="1" outlineLevel="1" x14ac:dyDescent="0.25">
      <c r="A84" s="176" t="s">
        <v>134</v>
      </c>
      <c r="B84" s="236">
        <v>6</v>
      </c>
      <c r="C84" s="430">
        <v>4.3</v>
      </c>
      <c r="D84" s="212">
        <v>1.8</v>
      </c>
      <c r="E84" s="212">
        <v>1.5</v>
      </c>
      <c r="F84" s="288">
        <v>1.65</v>
      </c>
      <c r="G84" s="278">
        <v>8.35</v>
      </c>
      <c r="H84" s="277"/>
      <c r="I84" s="287">
        <v>12.649999999999999</v>
      </c>
      <c r="J84" s="430">
        <v>4</v>
      </c>
      <c r="K84" s="212">
        <v>2</v>
      </c>
      <c r="L84" s="212">
        <v>1.8</v>
      </c>
      <c r="M84" s="288">
        <v>1.9</v>
      </c>
      <c r="N84" s="278">
        <v>8.1</v>
      </c>
      <c r="O84" s="277"/>
      <c r="P84" s="287">
        <v>12.1</v>
      </c>
      <c r="Q84" s="430">
        <v>5.6</v>
      </c>
      <c r="R84" s="212">
        <v>3.5</v>
      </c>
      <c r="S84" s="212">
        <v>3.5</v>
      </c>
      <c r="T84" s="288">
        <v>3.5</v>
      </c>
      <c r="U84" s="278">
        <v>6.5</v>
      </c>
      <c r="V84" s="277"/>
      <c r="W84" s="287">
        <v>12.1</v>
      </c>
      <c r="X84" s="430">
        <v>6.1</v>
      </c>
      <c r="Y84" s="212">
        <v>2.9</v>
      </c>
      <c r="Z84" s="212">
        <v>2.7</v>
      </c>
      <c r="AA84" s="288">
        <v>2.8</v>
      </c>
      <c r="AB84" s="278">
        <v>7.2</v>
      </c>
      <c r="AC84" s="277"/>
      <c r="AD84" s="287">
        <v>13.3</v>
      </c>
      <c r="AE84" s="293">
        <v>50.150000000000006</v>
      </c>
      <c r="AF84" s="294"/>
      <c r="AG84" s="279"/>
    </row>
    <row r="85" spans="1:40" ht="12.75" customHeight="1" outlineLevel="1" x14ac:dyDescent="0.25">
      <c r="A85" s="176" t="s">
        <v>135</v>
      </c>
      <c r="B85" s="236">
        <v>5</v>
      </c>
      <c r="C85" s="430">
        <v>4.3</v>
      </c>
      <c r="D85" s="212">
        <v>1.9</v>
      </c>
      <c r="E85" s="212">
        <v>1.9</v>
      </c>
      <c r="F85" s="288">
        <v>1.9</v>
      </c>
      <c r="G85" s="278">
        <v>8.1</v>
      </c>
      <c r="H85" s="277"/>
      <c r="I85" s="287">
        <v>12.399999999999999</v>
      </c>
      <c r="J85" s="430"/>
      <c r="K85" s="212"/>
      <c r="L85" s="212"/>
      <c r="M85" s="288" t="s">
        <v>328</v>
      </c>
      <c r="N85" s="278" t="s">
        <v>328</v>
      </c>
      <c r="O85" s="277"/>
      <c r="P85" s="287">
        <v>0</v>
      </c>
      <c r="Q85" s="430"/>
      <c r="R85" s="212"/>
      <c r="S85" s="212"/>
      <c r="T85" s="288" t="s">
        <v>328</v>
      </c>
      <c r="U85" s="278" t="s">
        <v>328</v>
      </c>
      <c r="V85" s="277"/>
      <c r="W85" s="287">
        <v>0</v>
      </c>
      <c r="X85" s="430"/>
      <c r="Y85" s="212"/>
      <c r="Z85" s="212"/>
      <c r="AA85" s="288" t="s">
        <v>328</v>
      </c>
      <c r="AB85" s="278" t="s">
        <v>328</v>
      </c>
      <c r="AC85" s="277"/>
      <c r="AD85" s="287">
        <v>0</v>
      </c>
      <c r="AE85" s="293">
        <v>12.399999999999999</v>
      </c>
      <c r="AF85" s="294"/>
      <c r="AG85" s="279"/>
    </row>
    <row r="86" spans="1:40" s="131" customFormat="1" ht="16.5" customHeight="1" thickBot="1" x14ac:dyDescent="0.3">
      <c r="A86" s="299" t="s">
        <v>131</v>
      </c>
      <c r="B86" s="300"/>
      <c r="C86" s="431"/>
      <c r="D86" s="302"/>
      <c r="E86" s="302"/>
      <c r="F86" s="303"/>
      <c r="G86" s="304"/>
      <c r="H86" s="301"/>
      <c r="I86" s="305">
        <v>38.700000000000003</v>
      </c>
      <c r="J86" s="431"/>
      <c r="K86" s="302"/>
      <c r="L86" s="302"/>
      <c r="M86" s="303"/>
      <c r="N86" s="304"/>
      <c r="O86" s="301"/>
      <c r="P86" s="305">
        <v>36.299999999999997</v>
      </c>
      <c r="Q86" s="431"/>
      <c r="R86" s="302"/>
      <c r="S86" s="302"/>
      <c r="T86" s="303"/>
      <c r="U86" s="304"/>
      <c r="V86" s="301"/>
      <c r="W86" s="305">
        <v>37.299999999999997</v>
      </c>
      <c r="X86" s="431"/>
      <c r="Y86" s="302"/>
      <c r="Z86" s="302"/>
      <c r="AA86" s="303"/>
      <c r="AB86" s="304"/>
      <c r="AC86" s="301"/>
      <c r="AD86" s="305">
        <v>41.150000000000006</v>
      </c>
      <c r="AE86" s="306">
        <v>153.44999999999999</v>
      </c>
      <c r="AF86" s="295">
        <v>1</v>
      </c>
      <c r="AG86" s="149"/>
    </row>
    <row r="87" spans="1:40" s="144" customFormat="1" ht="13.5" outlineLevel="1" thickTop="1" x14ac:dyDescent="0.2">
      <c r="A87" s="451" t="s">
        <v>99</v>
      </c>
      <c r="B87" s="234" t="s">
        <v>66</v>
      </c>
      <c r="C87" s="429" t="s">
        <v>61</v>
      </c>
      <c r="D87" s="229" t="s">
        <v>35</v>
      </c>
      <c r="E87" s="229" t="s">
        <v>36</v>
      </c>
      <c r="F87" s="289" t="s">
        <v>72</v>
      </c>
      <c r="G87" s="266" t="s">
        <v>62</v>
      </c>
      <c r="H87" s="249" t="s">
        <v>65</v>
      </c>
      <c r="I87" s="290" t="s">
        <v>2</v>
      </c>
      <c r="J87" s="429" t="s">
        <v>61</v>
      </c>
      <c r="K87" s="229" t="s">
        <v>35</v>
      </c>
      <c r="L87" s="229" t="s">
        <v>36</v>
      </c>
      <c r="M87" s="289" t="s">
        <v>72</v>
      </c>
      <c r="N87" s="266" t="s">
        <v>62</v>
      </c>
      <c r="O87" s="249" t="s">
        <v>65</v>
      </c>
      <c r="P87" s="290" t="s">
        <v>3</v>
      </c>
      <c r="Q87" s="429" t="s">
        <v>61</v>
      </c>
      <c r="R87" s="229" t="s">
        <v>35</v>
      </c>
      <c r="S87" s="229" t="s">
        <v>36</v>
      </c>
      <c r="T87" s="289" t="s">
        <v>72</v>
      </c>
      <c r="U87" s="266" t="s">
        <v>62</v>
      </c>
      <c r="V87" s="249" t="s">
        <v>65</v>
      </c>
      <c r="W87" s="290" t="s">
        <v>4</v>
      </c>
      <c r="X87" s="429" t="s">
        <v>61</v>
      </c>
      <c r="Y87" s="229" t="s">
        <v>35</v>
      </c>
      <c r="Z87" s="229" t="s">
        <v>36</v>
      </c>
      <c r="AA87" s="289" t="s">
        <v>72</v>
      </c>
      <c r="AB87" s="266" t="s">
        <v>62</v>
      </c>
      <c r="AC87" s="249" t="s">
        <v>65</v>
      </c>
      <c r="AD87" s="290" t="s">
        <v>1</v>
      </c>
      <c r="AE87" s="291" t="s">
        <v>8</v>
      </c>
      <c r="AF87" s="291" t="s">
        <v>14</v>
      </c>
      <c r="AG87" s="148"/>
      <c r="AH87" s="143"/>
      <c r="AI87" s="147"/>
      <c r="AJ87" s="204"/>
      <c r="AK87" s="148"/>
      <c r="AL87" s="204"/>
      <c r="AM87" s="147"/>
      <c r="AN87" s="200"/>
    </row>
    <row r="88" spans="1:40" ht="12.75" customHeight="1" outlineLevel="1" x14ac:dyDescent="0.25">
      <c r="A88" s="292" t="s">
        <v>136</v>
      </c>
      <c r="B88" s="236">
        <v>7</v>
      </c>
      <c r="C88" s="430"/>
      <c r="D88" s="212"/>
      <c r="E88" s="212"/>
      <c r="F88" s="288" t="s">
        <v>328</v>
      </c>
      <c r="G88" s="278" t="s">
        <v>328</v>
      </c>
      <c r="H88" s="277"/>
      <c r="I88" s="287">
        <v>0</v>
      </c>
      <c r="J88" s="430">
        <v>3.5</v>
      </c>
      <c r="K88" s="212">
        <v>2.6</v>
      </c>
      <c r="L88" s="212">
        <v>2.5</v>
      </c>
      <c r="M88" s="288">
        <v>2.5499999999999998</v>
      </c>
      <c r="N88" s="278">
        <v>7.45</v>
      </c>
      <c r="O88" s="277"/>
      <c r="P88" s="287">
        <v>10.95</v>
      </c>
      <c r="Q88" s="430">
        <v>4.3</v>
      </c>
      <c r="R88" s="212">
        <v>1.4</v>
      </c>
      <c r="S88" s="212">
        <v>1.8</v>
      </c>
      <c r="T88" s="288">
        <v>1.6</v>
      </c>
      <c r="U88" s="278">
        <v>8.4</v>
      </c>
      <c r="V88" s="277"/>
      <c r="W88" s="287">
        <v>12.7</v>
      </c>
      <c r="X88" s="430"/>
      <c r="Y88" s="212"/>
      <c r="Z88" s="212"/>
      <c r="AA88" s="288" t="s">
        <v>328</v>
      </c>
      <c r="AB88" s="278" t="s">
        <v>328</v>
      </c>
      <c r="AC88" s="277"/>
      <c r="AD88" s="287">
        <v>0</v>
      </c>
      <c r="AE88" s="293">
        <v>23.65</v>
      </c>
      <c r="AF88" s="294"/>
      <c r="AG88" s="279"/>
    </row>
    <row r="89" spans="1:40" ht="12.75" customHeight="1" outlineLevel="1" x14ac:dyDescent="0.25">
      <c r="A89" s="292" t="s">
        <v>137</v>
      </c>
      <c r="B89" s="236">
        <v>5</v>
      </c>
      <c r="C89" s="430">
        <v>3.5</v>
      </c>
      <c r="D89" s="212">
        <v>1.6</v>
      </c>
      <c r="E89" s="212">
        <v>1.7</v>
      </c>
      <c r="F89" s="288">
        <v>1.65</v>
      </c>
      <c r="G89" s="278">
        <v>8.35</v>
      </c>
      <c r="H89" s="277"/>
      <c r="I89" s="287">
        <v>11.85</v>
      </c>
      <c r="J89" s="430"/>
      <c r="K89" s="212"/>
      <c r="L89" s="212"/>
      <c r="M89" s="288" t="s">
        <v>328</v>
      </c>
      <c r="N89" s="278" t="s">
        <v>328</v>
      </c>
      <c r="O89" s="277"/>
      <c r="P89" s="287">
        <v>0</v>
      </c>
      <c r="Q89" s="430">
        <v>5.0999999999999996</v>
      </c>
      <c r="R89" s="212">
        <v>2.6</v>
      </c>
      <c r="S89" s="212">
        <v>2.4</v>
      </c>
      <c r="T89" s="288">
        <v>2.5</v>
      </c>
      <c r="U89" s="278">
        <v>7.5</v>
      </c>
      <c r="V89" s="277"/>
      <c r="W89" s="287">
        <v>12.6</v>
      </c>
      <c r="X89" s="430">
        <v>5.0999999999999996</v>
      </c>
      <c r="Y89" s="212">
        <v>1.5</v>
      </c>
      <c r="Z89" s="212">
        <v>1.7</v>
      </c>
      <c r="AA89" s="288">
        <v>1.6</v>
      </c>
      <c r="AB89" s="278">
        <v>8.4</v>
      </c>
      <c r="AC89" s="277"/>
      <c r="AD89" s="287">
        <v>13.5</v>
      </c>
      <c r="AE89" s="293">
        <v>37.950000000000003</v>
      </c>
      <c r="AF89" s="294"/>
      <c r="AG89" s="279"/>
    </row>
    <row r="90" spans="1:40" ht="12.75" customHeight="1" outlineLevel="1" x14ac:dyDescent="0.25">
      <c r="A90" s="292" t="s">
        <v>138</v>
      </c>
      <c r="B90" s="236">
        <v>6</v>
      </c>
      <c r="C90" s="430"/>
      <c r="D90" s="212"/>
      <c r="E90" s="212"/>
      <c r="F90" s="288" t="s">
        <v>328</v>
      </c>
      <c r="G90" s="278" t="s">
        <v>328</v>
      </c>
      <c r="H90" s="277"/>
      <c r="I90" s="287">
        <v>0</v>
      </c>
      <c r="J90" s="430">
        <v>4</v>
      </c>
      <c r="K90" s="212">
        <v>2.2999999999999998</v>
      </c>
      <c r="L90" s="212">
        <v>2</v>
      </c>
      <c r="M90" s="288">
        <v>2.15</v>
      </c>
      <c r="N90" s="278">
        <v>7.85</v>
      </c>
      <c r="O90" s="277"/>
      <c r="P90" s="287">
        <v>11.85</v>
      </c>
      <c r="Q90" s="430"/>
      <c r="R90" s="212"/>
      <c r="S90" s="212"/>
      <c r="T90" s="288" t="s">
        <v>328</v>
      </c>
      <c r="U90" s="278" t="s">
        <v>328</v>
      </c>
      <c r="V90" s="277"/>
      <c r="W90" s="287">
        <v>0</v>
      </c>
      <c r="X90" s="430"/>
      <c r="Y90" s="212"/>
      <c r="Z90" s="212"/>
      <c r="AA90" s="288" t="s">
        <v>328</v>
      </c>
      <c r="AB90" s="278" t="s">
        <v>328</v>
      </c>
      <c r="AC90" s="277"/>
      <c r="AD90" s="287">
        <v>0</v>
      </c>
      <c r="AE90" s="293">
        <v>11.85</v>
      </c>
      <c r="AF90" s="294"/>
      <c r="AG90" s="279"/>
    </row>
    <row r="91" spans="1:40" ht="12.75" customHeight="1" outlineLevel="1" x14ac:dyDescent="0.25">
      <c r="A91" s="176" t="s">
        <v>139</v>
      </c>
      <c r="B91" s="236">
        <v>8</v>
      </c>
      <c r="C91" s="430">
        <v>3.5</v>
      </c>
      <c r="D91" s="212">
        <v>1.5</v>
      </c>
      <c r="E91" s="212">
        <v>1.7</v>
      </c>
      <c r="F91" s="288">
        <v>1.6</v>
      </c>
      <c r="G91" s="278">
        <v>8.4</v>
      </c>
      <c r="H91" s="277"/>
      <c r="I91" s="287">
        <v>11.9</v>
      </c>
      <c r="J91" s="430"/>
      <c r="K91" s="212"/>
      <c r="L91" s="212"/>
      <c r="M91" s="288" t="s">
        <v>328</v>
      </c>
      <c r="N91" s="278" t="s">
        <v>328</v>
      </c>
      <c r="O91" s="277"/>
      <c r="P91" s="287">
        <v>0</v>
      </c>
      <c r="Q91" s="430">
        <v>4.7</v>
      </c>
      <c r="R91" s="212">
        <v>2</v>
      </c>
      <c r="S91" s="212">
        <v>1.8</v>
      </c>
      <c r="T91" s="288">
        <v>1.9</v>
      </c>
      <c r="U91" s="278">
        <v>8.1</v>
      </c>
      <c r="V91" s="277"/>
      <c r="W91" s="287">
        <v>12.8</v>
      </c>
      <c r="X91" s="430">
        <v>4.7</v>
      </c>
      <c r="Y91" s="212">
        <v>1.5</v>
      </c>
      <c r="Z91" s="212">
        <v>1.7</v>
      </c>
      <c r="AA91" s="288">
        <v>1.6</v>
      </c>
      <c r="AB91" s="278">
        <v>8.4</v>
      </c>
      <c r="AC91" s="277"/>
      <c r="AD91" s="287">
        <v>13.100000000000001</v>
      </c>
      <c r="AE91" s="293">
        <v>37.800000000000004</v>
      </c>
      <c r="AF91" s="294"/>
      <c r="AG91" s="279"/>
    </row>
    <row r="92" spans="1:40" ht="12.75" customHeight="1" outlineLevel="1" x14ac:dyDescent="0.25">
      <c r="A92" s="176" t="s">
        <v>140</v>
      </c>
      <c r="B92" s="236">
        <v>6</v>
      </c>
      <c r="C92" s="430">
        <v>3.5</v>
      </c>
      <c r="D92" s="212">
        <v>1.7</v>
      </c>
      <c r="E92" s="212">
        <v>1.7</v>
      </c>
      <c r="F92" s="288">
        <v>1.7</v>
      </c>
      <c r="G92" s="278">
        <v>8.3000000000000007</v>
      </c>
      <c r="H92" s="277"/>
      <c r="I92" s="287">
        <v>11.8</v>
      </c>
      <c r="J92" s="430">
        <v>3.5</v>
      </c>
      <c r="K92" s="212">
        <v>2.5</v>
      </c>
      <c r="L92" s="212">
        <v>2.2000000000000002</v>
      </c>
      <c r="M92" s="288">
        <v>2.35</v>
      </c>
      <c r="N92" s="278">
        <v>7.65</v>
      </c>
      <c r="O92" s="277"/>
      <c r="P92" s="287">
        <v>11.15</v>
      </c>
      <c r="Q92" s="430"/>
      <c r="R92" s="212"/>
      <c r="S92" s="212"/>
      <c r="T92" s="288" t="s">
        <v>328</v>
      </c>
      <c r="U92" s="278" t="s">
        <v>328</v>
      </c>
      <c r="V92" s="277"/>
      <c r="W92" s="287">
        <v>0</v>
      </c>
      <c r="X92" s="430">
        <v>4.9000000000000004</v>
      </c>
      <c r="Y92" s="212">
        <v>1.7</v>
      </c>
      <c r="Z92" s="212">
        <v>2</v>
      </c>
      <c r="AA92" s="288">
        <v>1.85</v>
      </c>
      <c r="AB92" s="278">
        <v>8.15</v>
      </c>
      <c r="AC92" s="277"/>
      <c r="AD92" s="287">
        <v>13.05</v>
      </c>
      <c r="AE92" s="293">
        <v>36</v>
      </c>
      <c r="AF92" s="294"/>
      <c r="AG92" s="279"/>
    </row>
    <row r="93" spans="1:40" ht="12.75" customHeight="1" outlineLevel="1" x14ac:dyDescent="0.25">
      <c r="A93" s="177" t="s">
        <v>141</v>
      </c>
      <c r="B93" s="237">
        <v>5</v>
      </c>
      <c r="C93" s="430">
        <v>3.5</v>
      </c>
      <c r="D93" s="212">
        <v>1.2</v>
      </c>
      <c r="E93" s="212">
        <v>1.5</v>
      </c>
      <c r="F93" s="288">
        <v>1.35</v>
      </c>
      <c r="G93" s="278">
        <v>8.65</v>
      </c>
      <c r="H93" s="277"/>
      <c r="I93" s="287">
        <v>12.15</v>
      </c>
      <c r="J93" s="430">
        <v>3.3</v>
      </c>
      <c r="K93" s="212">
        <v>1.4</v>
      </c>
      <c r="L93" s="212">
        <v>1.8</v>
      </c>
      <c r="M93" s="288">
        <v>1.6</v>
      </c>
      <c r="N93" s="278">
        <v>8.4</v>
      </c>
      <c r="O93" s="277"/>
      <c r="P93" s="287">
        <v>11.7</v>
      </c>
      <c r="Q93" s="430">
        <v>4.3</v>
      </c>
      <c r="R93" s="212">
        <v>3.7</v>
      </c>
      <c r="S93" s="212">
        <v>3.9</v>
      </c>
      <c r="T93" s="288">
        <v>3.8</v>
      </c>
      <c r="U93" s="278">
        <v>6.2</v>
      </c>
      <c r="V93" s="277"/>
      <c r="W93" s="287">
        <v>10.5</v>
      </c>
      <c r="X93" s="430">
        <v>5.3</v>
      </c>
      <c r="Y93" s="212">
        <v>2.2000000000000002</v>
      </c>
      <c r="Z93" s="212">
        <v>2.1</v>
      </c>
      <c r="AA93" s="288">
        <v>2.1500000000000004</v>
      </c>
      <c r="AB93" s="278">
        <v>7.85</v>
      </c>
      <c r="AC93" s="277"/>
      <c r="AD93" s="287">
        <v>13.149999999999999</v>
      </c>
      <c r="AE93" s="293">
        <v>47.5</v>
      </c>
      <c r="AF93" s="294"/>
      <c r="AG93" s="279"/>
    </row>
    <row r="94" spans="1:40" s="131" customFormat="1" ht="16.5" customHeight="1" thickBot="1" x14ac:dyDescent="0.3">
      <c r="A94" s="299" t="s">
        <v>99</v>
      </c>
      <c r="B94" s="300"/>
      <c r="C94" s="431"/>
      <c r="D94" s="302"/>
      <c r="E94" s="302"/>
      <c r="F94" s="303"/>
      <c r="G94" s="304"/>
      <c r="H94" s="301"/>
      <c r="I94" s="305">
        <v>35.9</v>
      </c>
      <c r="J94" s="431"/>
      <c r="K94" s="302"/>
      <c r="L94" s="302"/>
      <c r="M94" s="303"/>
      <c r="N94" s="304"/>
      <c r="O94" s="301"/>
      <c r="P94" s="305">
        <v>34.699999999999996</v>
      </c>
      <c r="Q94" s="431"/>
      <c r="R94" s="302"/>
      <c r="S94" s="302"/>
      <c r="T94" s="303"/>
      <c r="U94" s="304"/>
      <c r="V94" s="301"/>
      <c r="W94" s="305">
        <v>38.1</v>
      </c>
      <c r="X94" s="431"/>
      <c r="Y94" s="302"/>
      <c r="Z94" s="302"/>
      <c r="AA94" s="303"/>
      <c r="AB94" s="304"/>
      <c r="AC94" s="301"/>
      <c r="AD94" s="305">
        <v>39.75</v>
      </c>
      <c r="AE94" s="306">
        <v>148.44999999999999</v>
      </c>
      <c r="AF94" s="295">
        <v>2</v>
      </c>
      <c r="AG94" s="149"/>
    </row>
    <row r="95" spans="1:40" s="144" customFormat="1" ht="13.5" outlineLevel="1" thickTop="1" x14ac:dyDescent="0.2">
      <c r="A95" s="451" t="s">
        <v>329</v>
      </c>
      <c r="B95" s="234" t="s">
        <v>66</v>
      </c>
      <c r="C95" s="429" t="s">
        <v>61</v>
      </c>
      <c r="D95" s="229" t="s">
        <v>35</v>
      </c>
      <c r="E95" s="229" t="s">
        <v>36</v>
      </c>
      <c r="F95" s="289" t="s">
        <v>72</v>
      </c>
      <c r="G95" s="266" t="s">
        <v>62</v>
      </c>
      <c r="H95" s="249" t="s">
        <v>65</v>
      </c>
      <c r="I95" s="290" t="s">
        <v>2</v>
      </c>
      <c r="J95" s="429" t="s">
        <v>61</v>
      </c>
      <c r="K95" s="229" t="s">
        <v>35</v>
      </c>
      <c r="L95" s="229" t="s">
        <v>36</v>
      </c>
      <c r="M95" s="289" t="s">
        <v>72</v>
      </c>
      <c r="N95" s="266" t="s">
        <v>62</v>
      </c>
      <c r="O95" s="249" t="s">
        <v>65</v>
      </c>
      <c r="P95" s="290" t="s">
        <v>3</v>
      </c>
      <c r="Q95" s="429" t="s">
        <v>61</v>
      </c>
      <c r="R95" s="229" t="s">
        <v>35</v>
      </c>
      <c r="S95" s="229" t="s">
        <v>36</v>
      </c>
      <c r="T95" s="289" t="s">
        <v>72</v>
      </c>
      <c r="U95" s="266" t="s">
        <v>62</v>
      </c>
      <c r="V95" s="249" t="s">
        <v>65</v>
      </c>
      <c r="W95" s="290" t="s">
        <v>4</v>
      </c>
      <c r="X95" s="429" t="s">
        <v>61</v>
      </c>
      <c r="Y95" s="229" t="s">
        <v>35</v>
      </c>
      <c r="Z95" s="229" t="s">
        <v>36</v>
      </c>
      <c r="AA95" s="289" t="s">
        <v>72</v>
      </c>
      <c r="AB95" s="266" t="s">
        <v>62</v>
      </c>
      <c r="AC95" s="249" t="s">
        <v>65</v>
      </c>
      <c r="AD95" s="290" t="s">
        <v>1</v>
      </c>
      <c r="AE95" s="291" t="s">
        <v>8</v>
      </c>
      <c r="AF95" s="291" t="s">
        <v>14</v>
      </c>
      <c r="AG95" s="148"/>
      <c r="AH95" s="143"/>
      <c r="AI95" s="147"/>
      <c r="AJ95" s="204"/>
      <c r="AK95" s="148"/>
      <c r="AL95" s="204"/>
      <c r="AM95" s="147"/>
      <c r="AN95" s="200"/>
    </row>
    <row r="96" spans="1:40" ht="12.75" customHeight="1" outlineLevel="1" x14ac:dyDescent="0.25">
      <c r="A96" s="292" t="s">
        <v>215</v>
      </c>
      <c r="B96" s="236">
        <v>6</v>
      </c>
      <c r="C96" s="430">
        <v>3.5</v>
      </c>
      <c r="D96" s="212">
        <v>1.4</v>
      </c>
      <c r="E96" s="212">
        <v>1.9</v>
      </c>
      <c r="F96" s="288">
        <v>1.65</v>
      </c>
      <c r="G96" s="278">
        <v>8.35</v>
      </c>
      <c r="H96" s="277"/>
      <c r="I96" s="287">
        <v>11.85</v>
      </c>
      <c r="J96" s="430"/>
      <c r="K96" s="212"/>
      <c r="L96" s="212"/>
      <c r="M96" s="288" t="s">
        <v>328</v>
      </c>
      <c r="N96" s="278" t="s">
        <v>328</v>
      </c>
      <c r="O96" s="277"/>
      <c r="P96" s="287">
        <v>0</v>
      </c>
      <c r="Q96" s="430"/>
      <c r="R96" s="212"/>
      <c r="S96" s="212"/>
      <c r="T96" s="288" t="s">
        <v>328</v>
      </c>
      <c r="U96" s="278" t="s">
        <v>328</v>
      </c>
      <c r="V96" s="277"/>
      <c r="W96" s="287">
        <v>0</v>
      </c>
      <c r="X96" s="430">
        <v>5.5</v>
      </c>
      <c r="Y96" s="212">
        <v>2.2000000000000002</v>
      </c>
      <c r="Z96" s="212">
        <v>2.2999999999999998</v>
      </c>
      <c r="AA96" s="288">
        <v>2.25</v>
      </c>
      <c r="AB96" s="278">
        <v>7.75</v>
      </c>
      <c r="AC96" s="277"/>
      <c r="AD96" s="287">
        <v>13.25</v>
      </c>
      <c r="AE96" s="293">
        <v>25.1</v>
      </c>
      <c r="AF96" s="294"/>
      <c r="AG96" s="279"/>
    </row>
    <row r="97" spans="1:40" ht="12.75" customHeight="1" outlineLevel="1" x14ac:dyDescent="0.25">
      <c r="A97" s="176" t="s">
        <v>216</v>
      </c>
      <c r="B97" s="236">
        <v>6</v>
      </c>
      <c r="C97" s="430">
        <v>4.3</v>
      </c>
      <c r="D97" s="212">
        <v>2.2000000000000002</v>
      </c>
      <c r="E97" s="212">
        <v>2.5</v>
      </c>
      <c r="F97" s="288">
        <v>2.35</v>
      </c>
      <c r="G97" s="278">
        <v>7.65</v>
      </c>
      <c r="H97" s="277"/>
      <c r="I97" s="287">
        <v>11.95</v>
      </c>
      <c r="J97" s="430">
        <v>4.0999999999999996</v>
      </c>
      <c r="K97" s="212">
        <v>1.7</v>
      </c>
      <c r="L97" s="212">
        <v>1.4</v>
      </c>
      <c r="M97" s="288">
        <v>1.5499999999999998</v>
      </c>
      <c r="N97" s="278">
        <v>8.4499999999999993</v>
      </c>
      <c r="O97" s="277"/>
      <c r="P97" s="287">
        <v>12.549999999999999</v>
      </c>
      <c r="Q97" s="430">
        <v>4.5</v>
      </c>
      <c r="R97" s="212">
        <v>4.5999999999999996</v>
      </c>
      <c r="S97" s="212">
        <v>5</v>
      </c>
      <c r="T97" s="288">
        <v>4.8</v>
      </c>
      <c r="U97" s="278">
        <v>5.2</v>
      </c>
      <c r="V97" s="277"/>
      <c r="W97" s="287">
        <v>9.6999999999999993</v>
      </c>
      <c r="X97" s="430">
        <v>5.9</v>
      </c>
      <c r="Y97" s="212">
        <v>2.9</v>
      </c>
      <c r="Z97" s="212">
        <v>3</v>
      </c>
      <c r="AA97" s="288">
        <v>2.95</v>
      </c>
      <c r="AB97" s="278">
        <v>7.05</v>
      </c>
      <c r="AC97" s="277"/>
      <c r="AD97" s="287">
        <v>12.95</v>
      </c>
      <c r="AE97" s="293">
        <v>47.150000000000006</v>
      </c>
      <c r="AF97" s="294"/>
      <c r="AG97" s="279"/>
    </row>
    <row r="98" spans="1:40" ht="12.75" customHeight="1" outlineLevel="1" x14ac:dyDescent="0.25">
      <c r="A98" s="176" t="s">
        <v>217</v>
      </c>
      <c r="B98" s="236">
        <v>6</v>
      </c>
      <c r="C98" s="430"/>
      <c r="D98" s="212"/>
      <c r="E98" s="212"/>
      <c r="F98" s="288" t="s">
        <v>328</v>
      </c>
      <c r="G98" s="278" t="s">
        <v>328</v>
      </c>
      <c r="H98" s="277"/>
      <c r="I98" s="287">
        <v>0</v>
      </c>
      <c r="J98" s="430">
        <v>4.0999999999999996</v>
      </c>
      <c r="K98" s="212">
        <v>1.5</v>
      </c>
      <c r="L98" s="212">
        <v>1.5</v>
      </c>
      <c r="M98" s="288">
        <v>1.5</v>
      </c>
      <c r="N98" s="278">
        <v>8.5</v>
      </c>
      <c r="O98" s="277"/>
      <c r="P98" s="287">
        <v>12.6</v>
      </c>
      <c r="Q98" s="430">
        <v>4.2</v>
      </c>
      <c r="R98" s="212">
        <v>3.9</v>
      </c>
      <c r="S98" s="212">
        <v>4</v>
      </c>
      <c r="T98" s="288">
        <v>3.95</v>
      </c>
      <c r="U98" s="278">
        <v>6.05</v>
      </c>
      <c r="V98" s="277"/>
      <c r="W98" s="287">
        <v>10.25</v>
      </c>
      <c r="X98" s="430">
        <v>5.5</v>
      </c>
      <c r="Y98" s="212">
        <v>2.2999999999999998</v>
      </c>
      <c r="Z98" s="212">
        <v>2</v>
      </c>
      <c r="AA98" s="288">
        <v>2.15</v>
      </c>
      <c r="AB98" s="278">
        <v>7.85</v>
      </c>
      <c r="AC98" s="277"/>
      <c r="AD98" s="287">
        <v>13.35</v>
      </c>
      <c r="AE98" s="293">
        <v>36.200000000000003</v>
      </c>
      <c r="AF98" s="294"/>
      <c r="AG98" s="279"/>
    </row>
    <row r="99" spans="1:40" ht="12.75" customHeight="1" outlineLevel="1" x14ac:dyDescent="0.25">
      <c r="A99" s="176" t="s">
        <v>319</v>
      </c>
      <c r="B99" s="236">
        <v>6</v>
      </c>
      <c r="C99" s="430">
        <v>3.9</v>
      </c>
      <c r="D99" s="212">
        <v>2</v>
      </c>
      <c r="E99" s="212">
        <v>2.4</v>
      </c>
      <c r="F99" s="288">
        <v>2.2000000000000002</v>
      </c>
      <c r="G99" s="278">
        <v>7.8</v>
      </c>
      <c r="H99" s="277"/>
      <c r="I99" s="287">
        <v>11.7</v>
      </c>
      <c r="J99" s="430">
        <v>4</v>
      </c>
      <c r="K99" s="212">
        <v>2.1</v>
      </c>
      <c r="L99" s="212">
        <v>2</v>
      </c>
      <c r="M99" s="288">
        <v>2.0499999999999998</v>
      </c>
      <c r="N99" s="278">
        <v>7.95</v>
      </c>
      <c r="O99" s="277"/>
      <c r="P99" s="287">
        <v>11.95</v>
      </c>
      <c r="Q99" s="430">
        <v>4.3</v>
      </c>
      <c r="R99" s="212">
        <v>3.8</v>
      </c>
      <c r="S99" s="212">
        <v>4.2</v>
      </c>
      <c r="T99" s="288">
        <v>4</v>
      </c>
      <c r="U99" s="278">
        <v>6</v>
      </c>
      <c r="V99" s="277"/>
      <c r="W99" s="287">
        <v>10.3</v>
      </c>
      <c r="X99" s="430"/>
      <c r="Y99" s="212"/>
      <c r="Z99" s="212"/>
      <c r="AA99" s="288" t="s">
        <v>328</v>
      </c>
      <c r="AB99" s="278" t="s">
        <v>328</v>
      </c>
      <c r="AC99" s="277"/>
      <c r="AD99" s="287">
        <v>0</v>
      </c>
      <c r="AE99" s="293">
        <v>33.950000000000003</v>
      </c>
      <c r="AF99" s="294"/>
      <c r="AG99" s="279"/>
    </row>
    <row r="100" spans="1:40" ht="12.75" customHeight="1" outlineLevel="1" x14ac:dyDescent="0.25">
      <c r="A100" s="176" t="s">
        <v>218</v>
      </c>
      <c r="B100" s="236">
        <v>6</v>
      </c>
      <c r="C100" s="430">
        <v>4.3</v>
      </c>
      <c r="D100" s="212">
        <v>1.8</v>
      </c>
      <c r="E100" s="212">
        <v>1.7</v>
      </c>
      <c r="F100" s="288">
        <v>1.75</v>
      </c>
      <c r="G100" s="278">
        <v>8.25</v>
      </c>
      <c r="H100" s="277"/>
      <c r="I100" s="287">
        <v>12.55</v>
      </c>
      <c r="J100" s="430">
        <v>4.0999999999999996</v>
      </c>
      <c r="K100" s="212">
        <v>2.2999999999999998</v>
      </c>
      <c r="L100" s="212">
        <v>2</v>
      </c>
      <c r="M100" s="288">
        <v>2.15</v>
      </c>
      <c r="N100" s="278">
        <v>7.85</v>
      </c>
      <c r="O100" s="277"/>
      <c r="P100" s="287">
        <v>11.95</v>
      </c>
      <c r="Q100" s="430">
        <v>5.0999999999999996</v>
      </c>
      <c r="R100" s="212">
        <v>1.6</v>
      </c>
      <c r="S100" s="212">
        <v>2</v>
      </c>
      <c r="T100" s="288">
        <v>1.8</v>
      </c>
      <c r="U100" s="278">
        <v>8.1999999999999993</v>
      </c>
      <c r="V100" s="277"/>
      <c r="W100" s="287">
        <v>13.299999999999999</v>
      </c>
      <c r="X100" s="430">
        <v>5.7</v>
      </c>
      <c r="Y100" s="212">
        <v>1.8</v>
      </c>
      <c r="Z100" s="212">
        <v>2</v>
      </c>
      <c r="AA100" s="288">
        <v>1.9</v>
      </c>
      <c r="AB100" s="278">
        <v>8.1</v>
      </c>
      <c r="AC100" s="277"/>
      <c r="AD100" s="287">
        <v>13.8</v>
      </c>
      <c r="AE100" s="293">
        <v>51.599999999999994</v>
      </c>
      <c r="AF100" s="294"/>
      <c r="AG100" s="279"/>
    </row>
    <row r="101" spans="1:40" s="131" customFormat="1" ht="16.5" customHeight="1" thickBot="1" x14ac:dyDescent="0.3">
      <c r="A101" s="299" t="s">
        <v>175</v>
      </c>
      <c r="B101" s="300"/>
      <c r="C101" s="431"/>
      <c r="D101" s="302"/>
      <c r="E101" s="302"/>
      <c r="F101" s="303"/>
      <c r="G101" s="304"/>
      <c r="H101" s="301"/>
      <c r="I101" s="305">
        <v>36.35</v>
      </c>
      <c r="J101" s="431"/>
      <c r="K101" s="302"/>
      <c r="L101" s="302"/>
      <c r="M101" s="303"/>
      <c r="N101" s="304"/>
      <c r="O101" s="301"/>
      <c r="P101" s="305">
        <v>37.099999999999994</v>
      </c>
      <c r="Q101" s="431"/>
      <c r="R101" s="302"/>
      <c r="S101" s="302"/>
      <c r="T101" s="303"/>
      <c r="U101" s="304"/>
      <c r="V101" s="301"/>
      <c r="W101" s="305">
        <v>33.85</v>
      </c>
      <c r="X101" s="431"/>
      <c r="Y101" s="302"/>
      <c r="Z101" s="302"/>
      <c r="AA101" s="303"/>
      <c r="AB101" s="304"/>
      <c r="AC101" s="301"/>
      <c r="AD101" s="305">
        <v>40.4</v>
      </c>
      <c r="AE101" s="306">
        <v>147.69999999999999</v>
      </c>
      <c r="AF101" s="295">
        <v>3</v>
      </c>
      <c r="AG101" s="149"/>
    </row>
    <row r="102" spans="1:40" s="144" customFormat="1" ht="13.5" outlineLevel="1" thickTop="1" x14ac:dyDescent="0.2">
      <c r="A102" s="451" t="s">
        <v>225</v>
      </c>
      <c r="B102" s="234" t="s">
        <v>226</v>
      </c>
      <c r="C102" s="429" t="s">
        <v>61</v>
      </c>
      <c r="D102" s="229" t="s">
        <v>35</v>
      </c>
      <c r="E102" s="229" t="s">
        <v>36</v>
      </c>
      <c r="F102" s="289" t="s">
        <v>72</v>
      </c>
      <c r="G102" s="266" t="s">
        <v>62</v>
      </c>
      <c r="H102" s="249" t="s">
        <v>65</v>
      </c>
      <c r="I102" s="290" t="s">
        <v>2</v>
      </c>
      <c r="J102" s="429" t="s">
        <v>61</v>
      </c>
      <c r="K102" s="229" t="s">
        <v>35</v>
      </c>
      <c r="L102" s="229" t="s">
        <v>36</v>
      </c>
      <c r="M102" s="289" t="s">
        <v>72</v>
      </c>
      <c r="N102" s="266" t="s">
        <v>62</v>
      </c>
      <c r="O102" s="249" t="s">
        <v>65</v>
      </c>
      <c r="P102" s="290" t="s">
        <v>3</v>
      </c>
      <c r="Q102" s="429" t="s">
        <v>61</v>
      </c>
      <c r="R102" s="229" t="s">
        <v>35</v>
      </c>
      <c r="S102" s="229" t="s">
        <v>36</v>
      </c>
      <c r="T102" s="289" t="s">
        <v>72</v>
      </c>
      <c r="U102" s="266" t="s">
        <v>62</v>
      </c>
      <c r="V102" s="249" t="s">
        <v>65</v>
      </c>
      <c r="W102" s="290" t="s">
        <v>4</v>
      </c>
      <c r="X102" s="429" t="s">
        <v>61</v>
      </c>
      <c r="Y102" s="229" t="s">
        <v>35</v>
      </c>
      <c r="Z102" s="229" t="s">
        <v>36</v>
      </c>
      <c r="AA102" s="289" t="s">
        <v>72</v>
      </c>
      <c r="AB102" s="266" t="s">
        <v>62</v>
      </c>
      <c r="AC102" s="249" t="s">
        <v>65</v>
      </c>
      <c r="AD102" s="290" t="s">
        <v>1</v>
      </c>
      <c r="AE102" s="291" t="s">
        <v>8</v>
      </c>
      <c r="AF102" s="291" t="s">
        <v>14</v>
      </c>
      <c r="AG102" s="148"/>
      <c r="AH102" s="143"/>
      <c r="AI102" s="147"/>
      <c r="AJ102" s="204"/>
      <c r="AK102" s="148"/>
      <c r="AL102" s="204"/>
      <c r="AM102" s="147"/>
      <c r="AN102" s="200"/>
    </row>
    <row r="103" spans="1:40" ht="12.75" customHeight="1" outlineLevel="1" x14ac:dyDescent="0.25">
      <c r="A103" s="292" t="s">
        <v>227</v>
      </c>
      <c r="B103" s="236">
        <v>4</v>
      </c>
      <c r="C103" s="430">
        <v>3.5</v>
      </c>
      <c r="D103" s="212">
        <v>0.9</v>
      </c>
      <c r="E103" s="212">
        <v>0.8</v>
      </c>
      <c r="F103" s="288">
        <v>0.85000000000000009</v>
      </c>
      <c r="G103" s="278">
        <v>9.15</v>
      </c>
      <c r="H103" s="277"/>
      <c r="I103" s="287">
        <v>12.65</v>
      </c>
      <c r="J103" s="430">
        <v>3.5</v>
      </c>
      <c r="K103" s="212">
        <v>2.2000000000000002</v>
      </c>
      <c r="L103" s="212">
        <v>2</v>
      </c>
      <c r="M103" s="288">
        <v>2.1</v>
      </c>
      <c r="N103" s="278">
        <v>7.9</v>
      </c>
      <c r="O103" s="277">
        <v>1</v>
      </c>
      <c r="P103" s="287">
        <v>10.4</v>
      </c>
      <c r="Q103" s="430">
        <v>5.9</v>
      </c>
      <c r="R103" s="212">
        <v>5.6</v>
      </c>
      <c r="S103" s="212">
        <v>5.4</v>
      </c>
      <c r="T103" s="288">
        <v>5.5</v>
      </c>
      <c r="U103" s="278">
        <v>4.5</v>
      </c>
      <c r="V103" s="277"/>
      <c r="W103" s="287">
        <v>10.4</v>
      </c>
      <c r="X103" s="430">
        <v>4.9000000000000004</v>
      </c>
      <c r="Y103" s="212">
        <v>2</v>
      </c>
      <c r="Z103" s="212">
        <v>2.2999999999999998</v>
      </c>
      <c r="AA103" s="288">
        <v>2.15</v>
      </c>
      <c r="AB103" s="278">
        <v>7.85</v>
      </c>
      <c r="AC103" s="277"/>
      <c r="AD103" s="287">
        <v>12.75</v>
      </c>
      <c r="AE103" s="293">
        <v>46.2</v>
      </c>
      <c r="AF103" s="294"/>
      <c r="AG103" s="279"/>
    </row>
    <row r="104" spans="1:40" ht="12.75" customHeight="1" outlineLevel="1" x14ac:dyDescent="0.25">
      <c r="A104" s="176" t="s">
        <v>228</v>
      </c>
      <c r="B104" s="236">
        <v>5</v>
      </c>
      <c r="C104" s="430">
        <v>4.3</v>
      </c>
      <c r="D104" s="212">
        <v>1.9</v>
      </c>
      <c r="E104" s="212">
        <v>2</v>
      </c>
      <c r="F104" s="288">
        <v>1.95</v>
      </c>
      <c r="G104" s="278">
        <v>8.0500000000000007</v>
      </c>
      <c r="H104" s="277"/>
      <c r="I104" s="287">
        <v>12.350000000000001</v>
      </c>
      <c r="J104" s="430">
        <v>3.5</v>
      </c>
      <c r="K104" s="212">
        <v>2.2000000000000002</v>
      </c>
      <c r="L104" s="212">
        <v>1.8</v>
      </c>
      <c r="M104" s="288">
        <v>2</v>
      </c>
      <c r="N104" s="278">
        <v>8</v>
      </c>
      <c r="O104" s="277"/>
      <c r="P104" s="287">
        <v>11.5</v>
      </c>
      <c r="Q104" s="430">
        <v>4.5</v>
      </c>
      <c r="R104" s="212">
        <v>2.9</v>
      </c>
      <c r="S104" s="212">
        <v>2.6</v>
      </c>
      <c r="T104" s="288">
        <v>2.75</v>
      </c>
      <c r="U104" s="278">
        <v>7.25</v>
      </c>
      <c r="V104" s="277"/>
      <c r="W104" s="287">
        <v>11.75</v>
      </c>
      <c r="X104" s="430"/>
      <c r="Y104" s="212"/>
      <c r="Z104" s="212"/>
      <c r="AA104" s="288" t="s">
        <v>328</v>
      </c>
      <c r="AB104" s="278" t="s">
        <v>328</v>
      </c>
      <c r="AC104" s="277"/>
      <c r="AD104" s="287">
        <v>0</v>
      </c>
      <c r="AE104" s="293">
        <v>35.6</v>
      </c>
      <c r="AF104" s="294"/>
      <c r="AG104" s="279"/>
    </row>
    <row r="105" spans="1:40" ht="12.75" customHeight="1" outlineLevel="1" x14ac:dyDescent="0.25">
      <c r="A105" s="176" t="s">
        <v>229</v>
      </c>
      <c r="B105" s="236">
        <v>5</v>
      </c>
      <c r="C105" s="430"/>
      <c r="D105" s="212"/>
      <c r="E105" s="212"/>
      <c r="F105" s="288" t="s">
        <v>328</v>
      </c>
      <c r="G105" s="278" t="s">
        <v>328</v>
      </c>
      <c r="H105" s="277"/>
      <c r="I105" s="287">
        <v>0</v>
      </c>
      <c r="J105" s="430"/>
      <c r="K105" s="212"/>
      <c r="L105" s="212"/>
      <c r="M105" s="288" t="s">
        <v>328</v>
      </c>
      <c r="N105" s="278" t="s">
        <v>328</v>
      </c>
      <c r="O105" s="277"/>
      <c r="P105" s="287">
        <v>0</v>
      </c>
      <c r="Q105" s="430">
        <v>5</v>
      </c>
      <c r="R105" s="212">
        <v>3</v>
      </c>
      <c r="S105" s="212">
        <v>2.8</v>
      </c>
      <c r="T105" s="288">
        <v>2.9</v>
      </c>
      <c r="U105" s="278">
        <v>7.1</v>
      </c>
      <c r="V105" s="277"/>
      <c r="W105" s="287">
        <v>12.1</v>
      </c>
      <c r="X105" s="430"/>
      <c r="Y105" s="212"/>
      <c r="Z105" s="212"/>
      <c r="AA105" s="288" t="s">
        <v>328</v>
      </c>
      <c r="AB105" s="278" t="s">
        <v>328</v>
      </c>
      <c r="AC105" s="277"/>
      <c r="AD105" s="287">
        <v>0</v>
      </c>
      <c r="AE105" s="293">
        <v>12.1</v>
      </c>
      <c r="AF105" s="294"/>
      <c r="AG105" s="279"/>
    </row>
    <row r="106" spans="1:40" ht="12.75" customHeight="1" outlineLevel="1" x14ac:dyDescent="0.25">
      <c r="A106" s="176" t="s">
        <v>230</v>
      </c>
      <c r="B106" s="236">
        <v>7</v>
      </c>
      <c r="C106" s="430">
        <v>4.3</v>
      </c>
      <c r="D106" s="212">
        <v>1.9</v>
      </c>
      <c r="E106" s="212">
        <v>1.9</v>
      </c>
      <c r="F106" s="288">
        <v>1.9</v>
      </c>
      <c r="G106" s="278">
        <v>8.1</v>
      </c>
      <c r="H106" s="277"/>
      <c r="I106" s="287">
        <v>12.399999999999999</v>
      </c>
      <c r="J106" s="430">
        <v>3.2</v>
      </c>
      <c r="K106" s="212">
        <v>1.4</v>
      </c>
      <c r="L106" s="212">
        <v>1.2</v>
      </c>
      <c r="M106" s="288">
        <v>1.2999999999999998</v>
      </c>
      <c r="N106" s="278">
        <v>8.6999999999999993</v>
      </c>
      <c r="O106" s="277"/>
      <c r="P106" s="287">
        <v>11.899999999999999</v>
      </c>
      <c r="Q106" s="430">
        <v>4.3</v>
      </c>
      <c r="R106" s="212">
        <v>5.5</v>
      </c>
      <c r="S106" s="212">
        <v>5.7</v>
      </c>
      <c r="T106" s="288">
        <v>5.6</v>
      </c>
      <c r="U106" s="278">
        <v>4.4000000000000004</v>
      </c>
      <c r="V106" s="277"/>
      <c r="W106" s="287">
        <v>8.6999999999999993</v>
      </c>
      <c r="X106" s="430">
        <v>5.7</v>
      </c>
      <c r="Y106" s="212">
        <v>2.4</v>
      </c>
      <c r="Z106" s="212">
        <v>2.6</v>
      </c>
      <c r="AA106" s="288">
        <v>2.5</v>
      </c>
      <c r="AB106" s="278">
        <v>7.5</v>
      </c>
      <c r="AC106" s="277"/>
      <c r="AD106" s="287">
        <v>13.2</v>
      </c>
      <c r="AE106" s="293">
        <v>46.2</v>
      </c>
      <c r="AF106" s="294"/>
      <c r="AG106" s="279"/>
    </row>
    <row r="107" spans="1:40" ht="12.75" customHeight="1" outlineLevel="1" x14ac:dyDescent="0.25">
      <c r="A107" s="176" t="s">
        <v>231</v>
      </c>
      <c r="B107" s="236">
        <v>8</v>
      </c>
      <c r="C107" s="430"/>
      <c r="D107" s="212"/>
      <c r="E107" s="212"/>
      <c r="F107" s="288" t="s">
        <v>328</v>
      </c>
      <c r="G107" s="278" t="s">
        <v>328</v>
      </c>
      <c r="H107" s="277"/>
      <c r="I107" s="287">
        <v>0</v>
      </c>
      <c r="J107" s="430">
        <v>3.3</v>
      </c>
      <c r="K107" s="212">
        <v>3</v>
      </c>
      <c r="L107" s="212">
        <v>2.7</v>
      </c>
      <c r="M107" s="288">
        <v>2.85</v>
      </c>
      <c r="N107" s="278">
        <v>7.15</v>
      </c>
      <c r="O107" s="277"/>
      <c r="P107" s="287">
        <v>10.45</v>
      </c>
      <c r="Q107" s="430"/>
      <c r="R107" s="212"/>
      <c r="S107" s="212"/>
      <c r="T107" s="288" t="s">
        <v>328</v>
      </c>
      <c r="U107" s="278" t="s">
        <v>328</v>
      </c>
      <c r="V107" s="277"/>
      <c r="W107" s="287">
        <v>0</v>
      </c>
      <c r="X107" s="430"/>
      <c r="Y107" s="212"/>
      <c r="Z107" s="212"/>
      <c r="AA107" s="288" t="s">
        <v>328</v>
      </c>
      <c r="AB107" s="278" t="s">
        <v>328</v>
      </c>
      <c r="AC107" s="277"/>
      <c r="AD107" s="287">
        <v>0</v>
      </c>
      <c r="AE107" s="293">
        <v>10.45</v>
      </c>
      <c r="AF107" s="294"/>
      <c r="AG107" s="279"/>
    </row>
    <row r="108" spans="1:40" ht="12.75" customHeight="1" outlineLevel="1" x14ac:dyDescent="0.25">
      <c r="A108" s="176" t="s">
        <v>232</v>
      </c>
      <c r="B108" s="236">
        <v>9</v>
      </c>
      <c r="C108" s="430">
        <v>4.3</v>
      </c>
      <c r="D108" s="212">
        <v>3.2</v>
      </c>
      <c r="E108" s="212">
        <v>3.2</v>
      </c>
      <c r="F108" s="288">
        <v>3.2</v>
      </c>
      <c r="G108" s="278">
        <v>6.8</v>
      </c>
      <c r="H108" s="277"/>
      <c r="I108" s="287">
        <v>11.1</v>
      </c>
      <c r="J108" s="430"/>
      <c r="K108" s="212"/>
      <c r="L108" s="212"/>
      <c r="M108" s="288" t="s">
        <v>328</v>
      </c>
      <c r="N108" s="278" t="s">
        <v>328</v>
      </c>
      <c r="O108" s="277"/>
      <c r="P108" s="287">
        <v>0</v>
      </c>
      <c r="Q108" s="430"/>
      <c r="R108" s="212"/>
      <c r="S108" s="212"/>
      <c r="T108" s="288" t="s">
        <v>328</v>
      </c>
      <c r="U108" s="278" t="s">
        <v>328</v>
      </c>
      <c r="V108" s="277"/>
      <c r="W108" s="287">
        <v>0</v>
      </c>
      <c r="X108" s="430">
        <v>4.9000000000000004</v>
      </c>
      <c r="Y108" s="212">
        <v>3</v>
      </c>
      <c r="Z108" s="212">
        <v>3</v>
      </c>
      <c r="AA108" s="288">
        <v>3</v>
      </c>
      <c r="AB108" s="278">
        <v>7</v>
      </c>
      <c r="AC108" s="277">
        <v>1</v>
      </c>
      <c r="AD108" s="287">
        <v>10.9</v>
      </c>
      <c r="AE108" s="293">
        <v>22</v>
      </c>
      <c r="AF108" s="294"/>
      <c r="AG108" s="279"/>
    </row>
    <row r="109" spans="1:40" ht="12.75" customHeight="1" outlineLevel="1" x14ac:dyDescent="0.25">
      <c r="A109" s="177" t="s">
        <v>233</v>
      </c>
      <c r="B109" s="237">
        <v>10</v>
      </c>
      <c r="C109" s="430"/>
      <c r="D109" s="212"/>
      <c r="E109" s="212"/>
      <c r="F109" s="288" t="s">
        <v>328</v>
      </c>
      <c r="G109" s="278" t="s">
        <v>328</v>
      </c>
      <c r="H109" s="277"/>
      <c r="I109" s="287">
        <v>0</v>
      </c>
      <c r="J109" s="430"/>
      <c r="K109" s="212"/>
      <c r="L109" s="212"/>
      <c r="M109" s="288" t="s">
        <v>328</v>
      </c>
      <c r="N109" s="278" t="s">
        <v>328</v>
      </c>
      <c r="O109" s="277"/>
      <c r="P109" s="287">
        <v>0</v>
      </c>
      <c r="Q109" s="430"/>
      <c r="R109" s="212"/>
      <c r="S109" s="212"/>
      <c r="T109" s="288" t="s">
        <v>328</v>
      </c>
      <c r="U109" s="278" t="s">
        <v>328</v>
      </c>
      <c r="V109" s="277"/>
      <c r="W109" s="287">
        <v>0</v>
      </c>
      <c r="X109" s="430">
        <v>5.7</v>
      </c>
      <c r="Y109" s="212">
        <v>2.2999999999999998</v>
      </c>
      <c r="Z109" s="212">
        <v>2.2999999999999998</v>
      </c>
      <c r="AA109" s="288">
        <v>2.2999999999999998</v>
      </c>
      <c r="AB109" s="278">
        <v>7.7</v>
      </c>
      <c r="AC109" s="277"/>
      <c r="AD109" s="287">
        <v>13.4</v>
      </c>
      <c r="AE109" s="293">
        <v>13.4</v>
      </c>
      <c r="AF109" s="294"/>
      <c r="AG109" s="279"/>
    </row>
    <row r="110" spans="1:40" s="131" customFormat="1" ht="16.5" customHeight="1" thickBot="1" x14ac:dyDescent="0.3">
      <c r="A110" s="299" t="s">
        <v>225</v>
      </c>
      <c r="B110" s="300"/>
      <c r="C110" s="431"/>
      <c r="D110" s="302"/>
      <c r="E110" s="302"/>
      <c r="F110" s="303"/>
      <c r="G110" s="304"/>
      <c r="H110" s="301"/>
      <c r="I110" s="305">
        <v>37.4</v>
      </c>
      <c r="J110" s="431"/>
      <c r="K110" s="302"/>
      <c r="L110" s="302"/>
      <c r="M110" s="303"/>
      <c r="N110" s="304"/>
      <c r="O110" s="301"/>
      <c r="P110" s="305">
        <v>33.849999999999994</v>
      </c>
      <c r="Q110" s="431"/>
      <c r="R110" s="302"/>
      <c r="S110" s="302"/>
      <c r="T110" s="303"/>
      <c r="U110" s="304"/>
      <c r="V110" s="301"/>
      <c r="W110" s="305">
        <v>34.25</v>
      </c>
      <c r="X110" s="431"/>
      <c r="Y110" s="302"/>
      <c r="Z110" s="302"/>
      <c r="AA110" s="303"/>
      <c r="AB110" s="304"/>
      <c r="AC110" s="301"/>
      <c r="AD110" s="305">
        <v>39.35</v>
      </c>
      <c r="AE110" s="306">
        <v>144.85</v>
      </c>
      <c r="AF110" s="295">
        <v>4</v>
      </c>
      <c r="AG110" s="149"/>
    </row>
    <row r="111" spans="1:40" s="144" customFormat="1" ht="13.5" outlineLevel="1" thickTop="1" x14ac:dyDescent="0.2">
      <c r="A111" s="451" t="s">
        <v>234</v>
      </c>
      <c r="B111" s="234" t="s">
        <v>226</v>
      </c>
      <c r="C111" s="429" t="s">
        <v>61</v>
      </c>
      <c r="D111" s="229" t="s">
        <v>35</v>
      </c>
      <c r="E111" s="229" t="s">
        <v>36</v>
      </c>
      <c r="F111" s="289" t="s">
        <v>72</v>
      </c>
      <c r="G111" s="266" t="s">
        <v>62</v>
      </c>
      <c r="H111" s="249" t="s">
        <v>65</v>
      </c>
      <c r="I111" s="290" t="s">
        <v>2</v>
      </c>
      <c r="J111" s="429" t="s">
        <v>61</v>
      </c>
      <c r="K111" s="229" t="s">
        <v>35</v>
      </c>
      <c r="L111" s="229" t="s">
        <v>36</v>
      </c>
      <c r="M111" s="289" t="s">
        <v>72</v>
      </c>
      <c r="N111" s="266" t="s">
        <v>62</v>
      </c>
      <c r="O111" s="249" t="s">
        <v>65</v>
      </c>
      <c r="P111" s="290" t="s">
        <v>3</v>
      </c>
      <c r="Q111" s="429" t="s">
        <v>61</v>
      </c>
      <c r="R111" s="229" t="s">
        <v>35</v>
      </c>
      <c r="S111" s="229" t="s">
        <v>36</v>
      </c>
      <c r="T111" s="289" t="s">
        <v>72</v>
      </c>
      <c r="U111" s="266" t="s">
        <v>62</v>
      </c>
      <c r="V111" s="249" t="s">
        <v>65</v>
      </c>
      <c r="W111" s="290" t="s">
        <v>4</v>
      </c>
      <c r="X111" s="429" t="s">
        <v>61</v>
      </c>
      <c r="Y111" s="229" t="s">
        <v>35</v>
      </c>
      <c r="Z111" s="229" t="s">
        <v>36</v>
      </c>
      <c r="AA111" s="289" t="s">
        <v>72</v>
      </c>
      <c r="AB111" s="266" t="s">
        <v>62</v>
      </c>
      <c r="AC111" s="249" t="s">
        <v>65</v>
      </c>
      <c r="AD111" s="290" t="s">
        <v>1</v>
      </c>
      <c r="AE111" s="291" t="s">
        <v>8</v>
      </c>
      <c r="AF111" s="291" t="s">
        <v>14</v>
      </c>
      <c r="AG111" s="148"/>
      <c r="AH111" s="143"/>
      <c r="AI111" s="147"/>
      <c r="AJ111" s="204"/>
      <c r="AK111" s="148"/>
      <c r="AL111" s="204"/>
      <c r="AM111" s="147"/>
      <c r="AN111" s="200"/>
    </row>
    <row r="112" spans="1:40" ht="12.75" customHeight="1" outlineLevel="1" x14ac:dyDescent="0.25">
      <c r="A112" s="292" t="s">
        <v>235</v>
      </c>
      <c r="B112" s="236">
        <v>4</v>
      </c>
      <c r="C112" s="430">
        <v>4.3</v>
      </c>
      <c r="D112" s="212">
        <v>2.6</v>
      </c>
      <c r="E112" s="212">
        <v>2.7</v>
      </c>
      <c r="F112" s="288">
        <v>2.6500000000000004</v>
      </c>
      <c r="G112" s="278">
        <v>7.35</v>
      </c>
      <c r="H112" s="277"/>
      <c r="I112" s="287">
        <v>11.649999999999999</v>
      </c>
      <c r="J112" s="430">
        <v>4</v>
      </c>
      <c r="K112" s="212">
        <v>2.1</v>
      </c>
      <c r="L112" s="212">
        <v>2</v>
      </c>
      <c r="M112" s="288">
        <v>2.0499999999999998</v>
      </c>
      <c r="N112" s="278">
        <v>7.95</v>
      </c>
      <c r="O112" s="277"/>
      <c r="P112" s="287">
        <v>11.95</v>
      </c>
      <c r="Q112" s="430">
        <v>4.4000000000000004</v>
      </c>
      <c r="R112" s="212">
        <v>2</v>
      </c>
      <c r="S112" s="212">
        <v>2.2000000000000002</v>
      </c>
      <c r="T112" s="288">
        <v>2.1</v>
      </c>
      <c r="U112" s="278">
        <v>7.9</v>
      </c>
      <c r="V112" s="277"/>
      <c r="W112" s="287">
        <v>12.3</v>
      </c>
      <c r="X112" s="430">
        <v>5.5</v>
      </c>
      <c r="Y112" s="212">
        <v>2.6</v>
      </c>
      <c r="Z112" s="212">
        <v>2.2999999999999998</v>
      </c>
      <c r="AA112" s="288">
        <v>2.4500000000000002</v>
      </c>
      <c r="AB112" s="278">
        <v>7.55</v>
      </c>
      <c r="AC112" s="277"/>
      <c r="AD112" s="287">
        <v>13.05</v>
      </c>
      <c r="AE112" s="293">
        <v>48.95</v>
      </c>
      <c r="AF112" s="294"/>
      <c r="AG112" s="279"/>
    </row>
    <row r="113" spans="1:40" ht="12.75" customHeight="1" outlineLevel="1" x14ac:dyDescent="0.25">
      <c r="A113" s="176" t="s">
        <v>236</v>
      </c>
      <c r="B113" s="236">
        <v>4</v>
      </c>
      <c r="C113" s="430">
        <v>4.3</v>
      </c>
      <c r="D113" s="212">
        <v>2.6</v>
      </c>
      <c r="E113" s="212">
        <v>2.4</v>
      </c>
      <c r="F113" s="288">
        <v>2.5</v>
      </c>
      <c r="G113" s="278">
        <v>7.5</v>
      </c>
      <c r="H113" s="277"/>
      <c r="I113" s="287">
        <v>11.8</v>
      </c>
      <c r="J113" s="430">
        <v>3.2</v>
      </c>
      <c r="K113" s="212">
        <v>2.2999999999999998</v>
      </c>
      <c r="L113" s="212">
        <v>2.2000000000000002</v>
      </c>
      <c r="M113" s="288">
        <v>2.25</v>
      </c>
      <c r="N113" s="278">
        <v>7.75</v>
      </c>
      <c r="O113" s="277"/>
      <c r="P113" s="287">
        <v>10.95</v>
      </c>
      <c r="Q113" s="430"/>
      <c r="R113" s="212"/>
      <c r="S113" s="212"/>
      <c r="T113" s="288" t="s">
        <v>328</v>
      </c>
      <c r="U113" s="278" t="s">
        <v>328</v>
      </c>
      <c r="V113" s="277"/>
      <c r="W113" s="287">
        <v>0</v>
      </c>
      <c r="X113" s="430">
        <v>4.9000000000000004</v>
      </c>
      <c r="Y113" s="212">
        <v>2</v>
      </c>
      <c r="Z113" s="212">
        <v>2</v>
      </c>
      <c r="AA113" s="288">
        <v>2</v>
      </c>
      <c r="AB113" s="278">
        <v>8</v>
      </c>
      <c r="AC113" s="277"/>
      <c r="AD113" s="287">
        <v>12.9</v>
      </c>
      <c r="AE113" s="293">
        <v>35.65</v>
      </c>
      <c r="AF113" s="294"/>
      <c r="AG113" s="279"/>
    </row>
    <row r="114" spans="1:40" ht="12.75" customHeight="1" outlineLevel="1" x14ac:dyDescent="0.25">
      <c r="A114" s="176" t="s">
        <v>237</v>
      </c>
      <c r="B114" s="236">
        <v>4</v>
      </c>
      <c r="C114" s="430">
        <v>4.3</v>
      </c>
      <c r="D114" s="212">
        <v>2.7</v>
      </c>
      <c r="E114" s="212">
        <v>2.7</v>
      </c>
      <c r="F114" s="288">
        <v>2.7</v>
      </c>
      <c r="G114" s="278">
        <v>7.3</v>
      </c>
      <c r="H114" s="277"/>
      <c r="I114" s="287">
        <v>11.6</v>
      </c>
      <c r="J114" s="430">
        <v>4.0999999999999996</v>
      </c>
      <c r="K114" s="212">
        <v>2.5</v>
      </c>
      <c r="L114" s="212">
        <v>2.1</v>
      </c>
      <c r="M114" s="288">
        <v>2.2999999999999998</v>
      </c>
      <c r="N114" s="278">
        <v>7.7</v>
      </c>
      <c r="O114" s="277"/>
      <c r="P114" s="287">
        <v>11.8</v>
      </c>
      <c r="Q114" s="430">
        <v>5.3</v>
      </c>
      <c r="R114" s="212">
        <v>3.6</v>
      </c>
      <c r="S114" s="212">
        <v>3.4</v>
      </c>
      <c r="T114" s="288">
        <v>3.5</v>
      </c>
      <c r="U114" s="278">
        <v>6.5</v>
      </c>
      <c r="V114" s="277"/>
      <c r="W114" s="287">
        <v>11.8</v>
      </c>
      <c r="X114" s="430"/>
      <c r="Y114" s="212"/>
      <c r="Z114" s="212"/>
      <c r="AA114" s="288" t="s">
        <v>328</v>
      </c>
      <c r="AB114" s="278" t="s">
        <v>328</v>
      </c>
      <c r="AC114" s="277"/>
      <c r="AD114" s="287">
        <v>0</v>
      </c>
      <c r="AE114" s="293">
        <v>35.200000000000003</v>
      </c>
      <c r="AF114" s="294"/>
      <c r="AG114" s="279"/>
    </row>
    <row r="115" spans="1:40" ht="12.75" customHeight="1" outlineLevel="1" x14ac:dyDescent="0.25">
      <c r="A115" s="176" t="s">
        <v>238</v>
      </c>
      <c r="B115" s="236">
        <v>6</v>
      </c>
      <c r="C115" s="430"/>
      <c r="D115" s="212"/>
      <c r="E115" s="212"/>
      <c r="F115" s="288" t="s">
        <v>328</v>
      </c>
      <c r="G115" s="278" t="s">
        <v>328</v>
      </c>
      <c r="H115" s="277"/>
      <c r="I115" s="287">
        <v>0</v>
      </c>
      <c r="J115" s="430"/>
      <c r="K115" s="212"/>
      <c r="L115" s="212"/>
      <c r="M115" s="288" t="s">
        <v>328</v>
      </c>
      <c r="N115" s="278" t="s">
        <v>328</v>
      </c>
      <c r="O115" s="277"/>
      <c r="P115" s="287">
        <v>0</v>
      </c>
      <c r="Q115" s="430">
        <v>3.8</v>
      </c>
      <c r="R115" s="212">
        <v>2.2000000000000002</v>
      </c>
      <c r="S115" s="212">
        <v>2</v>
      </c>
      <c r="T115" s="288">
        <v>2.1</v>
      </c>
      <c r="U115" s="278">
        <v>7.9</v>
      </c>
      <c r="V115" s="277"/>
      <c r="W115" s="287">
        <v>11.7</v>
      </c>
      <c r="X115" s="430">
        <v>4.7</v>
      </c>
      <c r="Y115" s="212">
        <v>3.1</v>
      </c>
      <c r="Z115" s="212">
        <v>2.6</v>
      </c>
      <c r="AA115" s="288">
        <v>2.85</v>
      </c>
      <c r="AB115" s="278">
        <v>7.15</v>
      </c>
      <c r="AC115" s="277"/>
      <c r="AD115" s="287">
        <v>11.850000000000001</v>
      </c>
      <c r="AE115" s="293">
        <v>23.55</v>
      </c>
      <c r="AF115" s="294"/>
      <c r="AG115" s="279"/>
    </row>
    <row r="116" spans="1:40" ht="12.75" customHeight="1" outlineLevel="1" x14ac:dyDescent="0.25">
      <c r="A116" s="176" t="s">
        <v>239</v>
      </c>
      <c r="B116" s="236">
        <v>6</v>
      </c>
      <c r="C116" s="430">
        <v>4.3</v>
      </c>
      <c r="D116" s="212">
        <v>2.8</v>
      </c>
      <c r="E116" s="212">
        <v>2.8</v>
      </c>
      <c r="F116" s="288">
        <v>2.8</v>
      </c>
      <c r="G116" s="278">
        <v>7.2</v>
      </c>
      <c r="H116" s="277"/>
      <c r="I116" s="287">
        <v>11.5</v>
      </c>
      <c r="J116" s="430">
        <v>3.3</v>
      </c>
      <c r="K116" s="212">
        <v>1.4</v>
      </c>
      <c r="L116" s="212">
        <v>1.6</v>
      </c>
      <c r="M116" s="288">
        <v>1.5</v>
      </c>
      <c r="N116" s="278">
        <v>8.5</v>
      </c>
      <c r="O116" s="277"/>
      <c r="P116" s="287">
        <v>11.8</v>
      </c>
      <c r="Q116" s="430">
        <v>3.2</v>
      </c>
      <c r="R116" s="212">
        <v>4.5</v>
      </c>
      <c r="S116" s="212">
        <v>4.4000000000000004</v>
      </c>
      <c r="T116" s="288">
        <v>4.45</v>
      </c>
      <c r="U116" s="278">
        <v>5.55</v>
      </c>
      <c r="V116" s="277"/>
      <c r="W116" s="287">
        <v>8.75</v>
      </c>
      <c r="X116" s="430">
        <v>5.0999999999999996</v>
      </c>
      <c r="Y116" s="212">
        <v>2.7</v>
      </c>
      <c r="Z116" s="212">
        <v>2.6</v>
      </c>
      <c r="AA116" s="288">
        <v>2.6500000000000004</v>
      </c>
      <c r="AB116" s="278">
        <v>7.35</v>
      </c>
      <c r="AC116" s="277"/>
      <c r="AD116" s="287">
        <v>12.45</v>
      </c>
      <c r="AE116" s="293">
        <v>44.5</v>
      </c>
      <c r="AF116" s="294"/>
      <c r="AG116" s="279"/>
    </row>
    <row r="117" spans="1:40" s="131" customFormat="1" ht="16.5" customHeight="1" thickBot="1" x14ac:dyDescent="0.3">
      <c r="A117" s="299" t="s">
        <v>234</v>
      </c>
      <c r="B117" s="300"/>
      <c r="C117" s="431"/>
      <c r="D117" s="302"/>
      <c r="E117" s="302"/>
      <c r="F117" s="303"/>
      <c r="G117" s="304"/>
      <c r="H117" s="301"/>
      <c r="I117" s="305">
        <v>35.049999999999997</v>
      </c>
      <c r="J117" s="431"/>
      <c r="K117" s="302"/>
      <c r="L117" s="302"/>
      <c r="M117" s="303"/>
      <c r="N117" s="304"/>
      <c r="O117" s="301"/>
      <c r="P117" s="305">
        <v>35.549999999999997</v>
      </c>
      <c r="Q117" s="431"/>
      <c r="R117" s="302"/>
      <c r="S117" s="302"/>
      <c r="T117" s="303"/>
      <c r="U117" s="304"/>
      <c r="V117" s="301"/>
      <c r="W117" s="305">
        <v>35.799999999999997</v>
      </c>
      <c r="X117" s="431"/>
      <c r="Y117" s="302"/>
      <c r="Z117" s="302"/>
      <c r="AA117" s="303"/>
      <c r="AB117" s="304"/>
      <c r="AC117" s="301"/>
      <c r="AD117" s="305">
        <v>38.400000000000006</v>
      </c>
      <c r="AE117" s="306">
        <v>144.80000000000001</v>
      </c>
      <c r="AF117" s="295">
        <v>5</v>
      </c>
      <c r="AG117" s="149"/>
    </row>
    <row r="118" spans="1:40" s="144" customFormat="1" ht="13.5" outlineLevel="1" thickTop="1" x14ac:dyDescent="0.2">
      <c r="A118" s="451" t="s">
        <v>164</v>
      </c>
      <c r="B118" s="234" t="s">
        <v>66</v>
      </c>
      <c r="C118" s="429" t="s">
        <v>61</v>
      </c>
      <c r="D118" s="229" t="s">
        <v>35</v>
      </c>
      <c r="E118" s="229" t="s">
        <v>36</v>
      </c>
      <c r="F118" s="289" t="s">
        <v>72</v>
      </c>
      <c r="G118" s="266" t="s">
        <v>62</v>
      </c>
      <c r="H118" s="249" t="s">
        <v>65</v>
      </c>
      <c r="I118" s="290" t="s">
        <v>2</v>
      </c>
      <c r="J118" s="429" t="s">
        <v>61</v>
      </c>
      <c r="K118" s="229" t="s">
        <v>35</v>
      </c>
      <c r="L118" s="229" t="s">
        <v>36</v>
      </c>
      <c r="M118" s="289" t="s">
        <v>72</v>
      </c>
      <c r="N118" s="266" t="s">
        <v>62</v>
      </c>
      <c r="O118" s="249" t="s">
        <v>65</v>
      </c>
      <c r="P118" s="290" t="s">
        <v>3</v>
      </c>
      <c r="Q118" s="429" t="s">
        <v>61</v>
      </c>
      <c r="R118" s="229" t="s">
        <v>35</v>
      </c>
      <c r="S118" s="229" t="s">
        <v>36</v>
      </c>
      <c r="T118" s="289" t="s">
        <v>72</v>
      </c>
      <c r="U118" s="266" t="s">
        <v>62</v>
      </c>
      <c r="V118" s="249" t="s">
        <v>65</v>
      </c>
      <c r="W118" s="290" t="s">
        <v>4</v>
      </c>
      <c r="X118" s="429" t="s">
        <v>61</v>
      </c>
      <c r="Y118" s="229" t="s">
        <v>35</v>
      </c>
      <c r="Z118" s="229" t="s">
        <v>36</v>
      </c>
      <c r="AA118" s="289" t="s">
        <v>72</v>
      </c>
      <c r="AB118" s="266" t="s">
        <v>62</v>
      </c>
      <c r="AC118" s="249" t="s">
        <v>65</v>
      </c>
      <c r="AD118" s="290" t="s">
        <v>1</v>
      </c>
      <c r="AE118" s="291" t="s">
        <v>8</v>
      </c>
      <c r="AF118" s="291" t="s">
        <v>14</v>
      </c>
      <c r="AG118" s="148"/>
      <c r="AH118" s="143"/>
      <c r="AI118" s="147"/>
      <c r="AJ118" s="204"/>
      <c r="AK118" s="148"/>
      <c r="AL118" s="204"/>
      <c r="AM118" s="147"/>
      <c r="AN118" s="200"/>
    </row>
    <row r="119" spans="1:40" ht="12.75" customHeight="1" outlineLevel="1" x14ac:dyDescent="0.25">
      <c r="A119" s="292" t="s">
        <v>219</v>
      </c>
      <c r="B119" s="236">
        <v>4</v>
      </c>
      <c r="C119" s="430">
        <v>4.3</v>
      </c>
      <c r="D119" s="212">
        <v>2.6</v>
      </c>
      <c r="E119" s="212">
        <v>2.4</v>
      </c>
      <c r="F119" s="288">
        <v>2.5</v>
      </c>
      <c r="G119" s="278">
        <v>7.5</v>
      </c>
      <c r="H119" s="277"/>
      <c r="I119" s="287">
        <v>11.8</v>
      </c>
      <c r="J119" s="430">
        <v>3.2</v>
      </c>
      <c r="K119" s="212">
        <v>1.4</v>
      </c>
      <c r="L119" s="212">
        <v>1.6</v>
      </c>
      <c r="M119" s="288">
        <v>1.5</v>
      </c>
      <c r="N119" s="278">
        <v>8.5</v>
      </c>
      <c r="O119" s="277"/>
      <c r="P119" s="287">
        <v>11.7</v>
      </c>
      <c r="Q119" s="430">
        <v>4.3</v>
      </c>
      <c r="R119" s="212">
        <v>4.8</v>
      </c>
      <c r="S119" s="212">
        <v>4.8</v>
      </c>
      <c r="T119" s="288">
        <v>4.8</v>
      </c>
      <c r="U119" s="278">
        <v>5.2</v>
      </c>
      <c r="V119" s="277"/>
      <c r="W119" s="287">
        <v>9.5</v>
      </c>
      <c r="X119" s="430"/>
      <c r="Y119" s="212"/>
      <c r="Z119" s="212"/>
      <c r="AA119" s="288" t="s">
        <v>328</v>
      </c>
      <c r="AB119" s="278" t="s">
        <v>328</v>
      </c>
      <c r="AC119" s="277"/>
      <c r="AD119" s="287">
        <v>0</v>
      </c>
      <c r="AE119" s="293">
        <v>33</v>
      </c>
      <c r="AF119" s="294"/>
      <c r="AG119" s="279"/>
    </row>
    <row r="120" spans="1:40" ht="12.75" customHeight="1" outlineLevel="1" x14ac:dyDescent="0.25">
      <c r="A120" s="176" t="s">
        <v>220</v>
      </c>
      <c r="B120" s="236">
        <v>5</v>
      </c>
      <c r="C120" s="430"/>
      <c r="D120" s="212"/>
      <c r="E120" s="212"/>
      <c r="F120" s="288" t="s">
        <v>328</v>
      </c>
      <c r="G120" s="278" t="s">
        <v>328</v>
      </c>
      <c r="H120" s="277"/>
      <c r="I120" s="287">
        <v>0</v>
      </c>
      <c r="J120" s="430"/>
      <c r="K120" s="212"/>
      <c r="L120" s="212"/>
      <c r="M120" s="288" t="s">
        <v>328</v>
      </c>
      <c r="N120" s="278" t="s">
        <v>328</v>
      </c>
      <c r="O120" s="277"/>
      <c r="P120" s="287">
        <v>0</v>
      </c>
      <c r="Q120" s="430">
        <v>5.7</v>
      </c>
      <c r="R120" s="212">
        <v>3.5</v>
      </c>
      <c r="S120" s="212">
        <v>3.5</v>
      </c>
      <c r="T120" s="288">
        <v>3.5</v>
      </c>
      <c r="U120" s="278">
        <v>6.5</v>
      </c>
      <c r="V120" s="277"/>
      <c r="W120" s="287">
        <v>12.2</v>
      </c>
      <c r="X120" s="430">
        <v>5.5</v>
      </c>
      <c r="Y120" s="212">
        <v>1.8</v>
      </c>
      <c r="Z120" s="212">
        <v>1.8</v>
      </c>
      <c r="AA120" s="288">
        <v>1.8</v>
      </c>
      <c r="AB120" s="278">
        <v>8.1999999999999993</v>
      </c>
      <c r="AC120" s="277"/>
      <c r="AD120" s="287">
        <v>13.7</v>
      </c>
      <c r="AE120" s="293">
        <v>25.9</v>
      </c>
      <c r="AF120" s="294"/>
      <c r="AG120" s="279"/>
    </row>
    <row r="121" spans="1:40" ht="12.75" customHeight="1" outlineLevel="1" x14ac:dyDescent="0.25">
      <c r="A121" s="176" t="s">
        <v>221</v>
      </c>
      <c r="B121" s="236">
        <v>4</v>
      </c>
      <c r="C121" s="430">
        <v>4.3</v>
      </c>
      <c r="D121" s="212">
        <v>2.8</v>
      </c>
      <c r="E121" s="212">
        <v>2.5</v>
      </c>
      <c r="F121" s="288">
        <v>2.65</v>
      </c>
      <c r="G121" s="278">
        <v>7.35</v>
      </c>
      <c r="H121" s="277"/>
      <c r="I121" s="287">
        <v>11.649999999999999</v>
      </c>
      <c r="J121" s="430">
        <v>3.2</v>
      </c>
      <c r="K121" s="212">
        <v>1.3</v>
      </c>
      <c r="L121" s="212">
        <v>1.5</v>
      </c>
      <c r="M121" s="288">
        <v>1.4</v>
      </c>
      <c r="N121" s="278">
        <v>8.6</v>
      </c>
      <c r="O121" s="277"/>
      <c r="P121" s="287">
        <v>11.8</v>
      </c>
      <c r="Q121" s="430">
        <v>5</v>
      </c>
      <c r="R121" s="212">
        <v>2.4</v>
      </c>
      <c r="S121" s="212">
        <v>2.8</v>
      </c>
      <c r="T121" s="288">
        <v>2.5999999999999996</v>
      </c>
      <c r="U121" s="278">
        <v>7.4</v>
      </c>
      <c r="V121" s="277"/>
      <c r="W121" s="287">
        <v>12.4</v>
      </c>
      <c r="X121" s="430">
        <v>5.7</v>
      </c>
      <c r="Y121" s="212">
        <v>2.7</v>
      </c>
      <c r="Z121" s="212">
        <v>2.4</v>
      </c>
      <c r="AA121" s="288">
        <v>2.5499999999999998</v>
      </c>
      <c r="AB121" s="278">
        <v>7.45</v>
      </c>
      <c r="AC121" s="277"/>
      <c r="AD121" s="287">
        <v>13.15</v>
      </c>
      <c r="AE121" s="293">
        <v>49</v>
      </c>
      <c r="AF121" s="294"/>
      <c r="AG121" s="279"/>
    </row>
    <row r="122" spans="1:40" ht="12.75" customHeight="1" outlineLevel="1" x14ac:dyDescent="0.25">
      <c r="A122" s="176" t="s">
        <v>222</v>
      </c>
      <c r="B122" s="236">
        <v>5</v>
      </c>
      <c r="C122" s="430"/>
      <c r="D122" s="212"/>
      <c r="E122" s="212"/>
      <c r="F122" s="288" t="s">
        <v>328</v>
      </c>
      <c r="G122" s="278" t="s">
        <v>328</v>
      </c>
      <c r="H122" s="277"/>
      <c r="I122" s="287">
        <v>0</v>
      </c>
      <c r="J122" s="430"/>
      <c r="K122" s="212"/>
      <c r="L122" s="212"/>
      <c r="M122" s="288" t="s">
        <v>328</v>
      </c>
      <c r="N122" s="278" t="s">
        <v>328</v>
      </c>
      <c r="O122" s="277"/>
      <c r="P122" s="287">
        <v>0</v>
      </c>
      <c r="Q122" s="430"/>
      <c r="R122" s="212"/>
      <c r="S122" s="212"/>
      <c r="T122" s="288" t="s">
        <v>328</v>
      </c>
      <c r="U122" s="278" t="s">
        <v>328</v>
      </c>
      <c r="V122" s="277"/>
      <c r="W122" s="287">
        <v>0</v>
      </c>
      <c r="X122" s="430">
        <v>5.7</v>
      </c>
      <c r="Y122" s="212">
        <v>2.7</v>
      </c>
      <c r="Z122" s="212">
        <v>2.5</v>
      </c>
      <c r="AA122" s="288">
        <v>2.6</v>
      </c>
      <c r="AB122" s="278">
        <v>7.4</v>
      </c>
      <c r="AC122" s="277">
        <v>1</v>
      </c>
      <c r="AD122" s="287">
        <v>12.100000000000001</v>
      </c>
      <c r="AE122" s="293">
        <v>12.100000000000001</v>
      </c>
      <c r="AF122" s="294"/>
      <c r="AG122" s="279"/>
    </row>
    <row r="123" spans="1:40" ht="12.75" customHeight="1" outlineLevel="1" x14ac:dyDescent="0.25">
      <c r="A123" s="176" t="s">
        <v>223</v>
      </c>
      <c r="B123" s="236">
        <v>5</v>
      </c>
      <c r="C123" s="430">
        <v>4.3</v>
      </c>
      <c r="D123" s="212">
        <v>2.7</v>
      </c>
      <c r="E123" s="212">
        <v>2.2999999999999998</v>
      </c>
      <c r="F123" s="288">
        <v>2.5</v>
      </c>
      <c r="G123" s="278">
        <v>7.5</v>
      </c>
      <c r="H123" s="277"/>
      <c r="I123" s="287">
        <v>11.8</v>
      </c>
      <c r="J123" s="430">
        <v>3.2</v>
      </c>
      <c r="K123" s="212">
        <v>1.5</v>
      </c>
      <c r="L123" s="212">
        <v>2</v>
      </c>
      <c r="M123" s="288">
        <v>1.75</v>
      </c>
      <c r="N123" s="278">
        <v>8.25</v>
      </c>
      <c r="O123" s="277"/>
      <c r="P123" s="287">
        <v>11.45</v>
      </c>
      <c r="Q123" s="430"/>
      <c r="R123" s="212"/>
      <c r="S123" s="212"/>
      <c r="T123" s="288" t="s">
        <v>328</v>
      </c>
      <c r="U123" s="278" t="s">
        <v>328</v>
      </c>
      <c r="V123" s="277"/>
      <c r="W123" s="287">
        <v>0</v>
      </c>
      <c r="X123" s="430"/>
      <c r="Y123" s="212"/>
      <c r="Z123" s="212"/>
      <c r="AA123" s="288" t="s">
        <v>328</v>
      </c>
      <c r="AB123" s="278" t="s">
        <v>328</v>
      </c>
      <c r="AC123" s="277"/>
      <c r="AD123" s="287">
        <v>0</v>
      </c>
      <c r="AE123" s="293">
        <v>23.25</v>
      </c>
      <c r="AF123" s="294"/>
      <c r="AG123" s="279"/>
    </row>
    <row r="124" spans="1:40" ht="12.75" customHeight="1" outlineLevel="1" x14ac:dyDescent="0.25">
      <c r="A124" s="176" t="s">
        <v>224</v>
      </c>
      <c r="B124" s="236">
        <v>4</v>
      </c>
      <c r="C124" s="430">
        <v>4.3</v>
      </c>
      <c r="D124" s="212">
        <v>2.4</v>
      </c>
      <c r="E124" s="212">
        <v>2</v>
      </c>
      <c r="F124" s="288">
        <v>2.2000000000000002</v>
      </c>
      <c r="G124" s="278">
        <v>7.8</v>
      </c>
      <c r="H124" s="277"/>
      <c r="I124" s="287">
        <v>12.1</v>
      </c>
      <c r="J124" s="430">
        <v>3.2</v>
      </c>
      <c r="K124" s="212">
        <v>1.3</v>
      </c>
      <c r="L124" s="212">
        <v>1.1000000000000001</v>
      </c>
      <c r="M124" s="288">
        <v>1.2000000000000002</v>
      </c>
      <c r="N124" s="278">
        <v>8.8000000000000007</v>
      </c>
      <c r="O124" s="277"/>
      <c r="P124" s="287">
        <v>12</v>
      </c>
      <c r="Q124" s="430">
        <v>4.3</v>
      </c>
      <c r="R124" s="212">
        <v>6</v>
      </c>
      <c r="S124" s="212">
        <v>6.3</v>
      </c>
      <c r="T124" s="288">
        <v>6.15</v>
      </c>
      <c r="U124" s="278">
        <v>3.8499999999999996</v>
      </c>
      <c r="V124" s="277"/>
      <c r="W124" s="287">
        <v>8.1499999999999986</v>
      </c>
      <c r="X124" s="430">
        <v>4.8</v>
      </c>
      <c r="Y124" s="212">
        <v>2.6</v>
      </c>
      <c r="Z124" s="212">
        <v>2.7</v>
      </c>
      <c r="AA124" s="288">
        <v>2.6500000000000004</v>
      </c>
      <c r="AB124" s="278">
        <v>7.35</v>
      </c>
      <c r="AC124" s="277"/>
      <c r="AD124" s="287">
        <v>12.149999999999999</v>
      </c>
      <c r="AE124" s="293">
        <v>44.4</v>
      </c>
      <c r="AF124" s="294"/>
      <c r="AG124" s="279"/>
    </row>
    <row r="125" spans="1:40" s="131" customFormat="1" ht="16.5" customHeight="1" thickBot="1" x14ac:dyDescent="0.3">
      <c r="A125" s="299" t="s">
        <v>164</v>
      </c>
      <c r="B125" s="300"/>
      <c r="C125" s="431"/>
      <c r="D125" s="302"/>
      <c r="E125" s="302"/>
      <c r="F125" s="303"/>
      <c r="G125" s="304"/>
      <c r="H125" s="301"/>
      <c r="I125" s="305">
        <v>35.700000000000003</v>
      </c>
      <c r="J125" s="431"/>
      <c r="K125" s="302"/>
      <c r="L125" s="302"/>
      <c r="M125" s="303"/>
      <c r="N125" s="304"/>
      <c r="O125" s="301"/>
      <c r="P125" s="305">
        <v>35.5</v>
      </c>
      <c r="Q125" s="431"/>
      <c r="R125" s="302"/>
      <c r="S125" s="302"/>
      <c r="T125" s="303"/>
      <c r="U125" s="304"/>
      <c r="V125" s="301"/>
      <c r="W125" s="305">
        <v>34.1</v>
      </c>
      <c r="X125" s="431"/>
      <c r="Y125" s="302"/>
      <c r="Z125" s="302"/>
      <c r="AA125" s="303"/>
      <c r="AB125" s="304"/>
      <c r="AC125" s="301"/>
      <c r="AD125" s="305">
        <v>39</v>
      </c>
      <c r="AE125" s="306">
        <v>144.30000000000001</v>
      </c>
      <c r="AF125" s="295">
        <v>6</v>
      </c>
      <c r="AG125" s="149"/>
    </row>
    <row r="126" spans="1:40" ht="12" customHeight="1" thickTop="1" thickBot="1" x14ac:dyDescent="0.25"/>
    <row r="127" spans="1:40" s="173" customFormat="1" ht="18" customHeight="1" thickBot="1" x14ac:dyDescent="0.25">
      <c r="A127" s="307" t="s">
        <v>70</v>
      </c>
      <c r="B127" s="308"/>
      <c r="C127" s="428"/>
      <c r="D127" s="310"/>
      <c r="E127" s="310"/>
      <c r="F127" s="311"/>
      <c r="G127" s="312"/>
      <c r="H127" s="309"/>
      <c r="I127" s="313"/>
      <c r="J127" s="428"/>
      <c r="K127" s="310"/>
      <c r="L127" s="310"/>
      <c r="M127" s="311"/>
      <c r="N127" s="312"/>
      <c r="O127" s="309"/>
      <c r="P127" s="314"/>
      <c r="Q127" s="428"/>
      <c r="R127" s="310"/>
      <c r="S127" s="310"/>
      <c r="T127" s="311"/>
      <c r="U127" s="312"/>
      <c r="V127" s="309"/>
      <c r="W127" s="314"/>
      <c r="X127" s="428"/>
      <c r="Y127" s="310"/>
      <c r="Z127" s="310"/>
      <c r="AA127" s="311"/>
      <c r="AB127" s="312"/>
      <c r="AC127" s="309"/>
      <c r="AD127" s="313"/>
      <c r="AE127" s="315"/>
      <c r="AF127" s="316"/>
      <c r="AG127" s="276"/>
    </row>
    <row r="128" spans="1:40" s="144" customFormat="1" outlineLevel="1" x14ac:dyDescent="0.2">
      <c r="A128" s="451" t="s">
        <v>332</v>
      </c>
      <c r="B128" s="234" t="s">
        <v>66</v>
      </c>
      <c r="C128" s="429" t="s">
        <v>61</v>
      </c>
      <c r="D128" s="229" t="s">
        <v>35</v>
      </c>
      <c r="E128" s="229" t="s">
        <v>36</v>
      </c>
      <c r="F128" s="289" t="s">
        <v>72</v>
      </c>
      <c r="G128" s="266" t="s">
        <v>62</v>
      </c>
      <c r="H128" s="249" t="s">
        <v>65</v>
      </c>
      <c r="I128" s="290" t="s">
        <v>2</v>
      </c>
      <c r="J128" s="429" t="s">
        <v>61</v>
      </c>
      <c r="K128" s="229" t="s">
        <v>35</v>
      </c>
      <c r="L128" s="229" t="s">
        <v>36</v>
      </c>
      <c r="M128" s="289" t="s">
        <v>72</v>
      </c>
      <c r="N128" s="266" t="s">
        <v>62</v>
      </c>
      <c r="O128" s="249" t="s">
        <v>65</v>
      </c>
      <c r="P128" s="290" t="s">
        <v>3</v>
      </c>
      <c r="Q128" s="429" t="s">
        <v>61</v>
      </c>
      <c r="R128" s="229" t="s">
        <v>35</v>
      </c>
      <c r="S128" s="229" t="s">
        <v>36</v>
      </c>
      <c r="T128" s="289" t="s">
        <v>72</v>
      </c>
      <c r="U128" s="266" t="s">
        <v>62</v>
      </c>
      <c r="V128" s="249" t="s">
        <v>65</v>
      </c>
      <c r="W128" s="290" t="s">
        <v>4</v>
      </c>
      <c r="X128" s="429" t="s">
        <v>61</v>
      </c>
      <c r="Y128" s="229" t="s">
        <v>35</v>
      </c>
      <c r="Z128" s="229" t="s">
        <v>36</v>
      </c>
      <c r="AA128" s="289" t="s">
        <v>72</v>
      </c>
      <c r="AB128" s="266" t="s">
        <v>62</v>
      </c>
      <c r="AC128" s="249" t="s">
        <v>65</v>
      </c>
      <c r="AD128" s="290" t="s">
        <v>1</v>
      </c>
      <c r="AE128" s="291" t="s">
        <v>8</v>
      </c>
      <c r="AF128" s="291" t="s">
        <v>14</v>
      </c>
      <c r="AG128" s="148"/>
      <c r="AH128" s="143"/>
      <c r="AI128" s="147"/>
      <c r="AJ128" s="204"/>
      <c r="AK128" s="148"/>
      <c r="AL128" s="204"/>
      <c r="AM128" s="147"/>
      <c r="AN128" s="200"/>
    </row>
    <row r="129" spans="1:40" ht="12.75" customHeight="1" outlineLevel="1" x14ac:dyDescent="0.25">
      <c r="A129" s="292" t="s">
        <v>242</v>
      </c>
      <c r="B129" s="236">
        <v>9</v>
      </c>
      <c r="C129" s="430">
        <v>4.3</v>
      </c>
      <c r="D129" s="212">
        <v>3</v>
      </c>
      <c r="E129" s="212">
        <v>2.9</v>
      </c>
      <c r="F129" s="288">
        <v>2.95</v>
      </c>
      <c r="G129" s="278">
        <v>7.05</v>
      </c>
      <c r="H129" s="277"/>
      <c r="I129" s="287">
        <v>11.35</v>
      </c>
      <c r="J129" s="430">
        <v>3.7</v>
      </c>
      <c r="K129" s="212">
        <v>1.5</v>
      </c>
      <c r="L129" s="212">
        <v>1.7</v>
      </c>
      <c r="M129" s="288">
        <v>1.6</v>
      </c>
      <c r="N129" s="278">
        <v>8.4</v>
      </c>
      <c r="O129" s="277"/>
      <c r="P129" s="287">
        <v>12.100000000000001</v>
      </c>
      <c r="Q129" s="430">
        <v>4.5</v>
      </c>
      <c r="R129" s="212">
        <v>1.8</v>
      </c>
      <c r="S129" s="212">
        <v>1.8</v>
      </c>
      <c r="T129" s="288">
        <v>1.8</v>
      </c>
      <c r="U129" s="278">
        <v>8.1999999999999993</v>
      </c>
      <c r="V129" s="277"/>
      <c r="W129" s="287">
        <v>12.7</v>
      </c>
      <c r="X129" s="430">
        <v>5.3</v>
      </c>
      <c r="Y129" s="212">
        <v>1.7</v>
      </c>
      <c r="Z129" s="212">
        <v>2</v>
      </c>
      <c r="AA129" s="288">
        <v>1.85</v>
      </c>
      <c r="AB129" s="278">
        <v>8.15</v>
      </c>
      <c r="AC129" s="277"/>
      <c r="AD129" s="287">
        <v>13.45</v>
      </c>
      <c r="AE129" s="293">
        <v>49.600000000000009</v>
      </c>
      <c r="AF129" s="294"/>
      <c r="AG129" s="279"/>
    </row>
    <row r="130" spans="1:40" ht="12.75" customHeight="1" outlineLevel="1" x14ac:dyDescent="0.25">
      <c r="A130" s="176" t="s">
        <v>243</v>
      </c>
      <c r="B130" s="236">
        <v>7</v>
      </c>
      <c r="C130" s="430">
        <v>3.5</v>
      </c>
      <c r="D130" s="212">
        <v>2.9</v>
      </c>
      <c r="E130" s="212">
        <v>2.9</v>
      </c>
      <c r="F130" s="288">
        <v>2.9</v>
      </c>
      <c r="G130" s="278">
        <v>7.1</v>
      </c>
      <c r="H130" s="277"/>
      <c r="I130" s="287">
        <v>10.6</v>
      </c>
      <c r="J130" s="430">
        <v>3.7</v>
      </c>
      <c r="K130" s="212">
        <v>1</v>
      </c>
      <c r="L130" s="212">
        <v>1</v>
      </c>
      <c r="M130" s="288">
        <v>1</v>
      </c>
      <c r="N130" s="278">
        <v>9</v>
      </c>
      <c r="O130" s="277"/>
      <c r="P130" s="287">
        <v>12.7</v>
      </c>
      <c r="Q130" s="430">
        <v>4.7</v>
      </c>
      <c r="R130" s="212">
        <v>2.5</v>
      </c>
      <c r="S130" s="212">
        <v>2.7</v>
      </c>
      <c r="T130" s="288">
        <v>2.6</v>
      </c>
      <c r="U130" s="278">
        <v>7.4</v>
      </c>
      <c r="V130" s="277"/>
      <c r="W130" s="287">
        <v>12.100000000000001</v>
      </c>
      <c r="X130" s="430">
        <v>5.3</v>
      </c>
      <c r="Y130" s="212">
        <v>2</v>
      </c>
      <c r="Z130" s="212">
        <v>2</v>
      </c>
      <c r="AA130" s="288">
        <v>2</v>
      </c>
      <c r="AB130" s="278">
        <v>8</v>
      </c>
      <c r="AC130" s="277"/>
      <c r="AD130" s="287">
        <v>13.3</v>
      </c>
      <c r="AE130" s="293">
        <v>48.7</v>
      </c>
      <c r="AF130" s="294"/>
      <c r="AG130" s="279"/>
    </row>
    <row r="131" spans="1:40" ht="12.75" customHeight="1" outlineLevel="1" x14ac:dyDescent="0.25">
      <c r="A131" s="176" t="s">
        <v>320</v>
      </c>
      <c r="B131" s="236">
        <v>7</v>
      </c>
      <c r="C131" s="430">
        <v>4.3</v>
      </c>
      <c r="D131" s="212">
        <v>2.4</v>
      </c>
      <c r="E131" s="212">
        <v>2.6</v>
      </c>
      <c r="F131" s="288">
        <v>2.5</v>
      </c>
      <c r="G131" s="278">
        <v>7.5</v>
      </c>
      <c r="H131" s="277"/>
      <c r="I131" s="287">
        <v>11.8</v>
      </c>
      <c r="J131" s="430">
        <v>3.8</v>
      </c>
      <c r="K131" s="212">
        <v>0.9</v>
      </c>
      <c r="L131" s="212">
        <v>0.8</v>
      </c>
      <c r="M131" s="288">
        <v>0.85000000000000009</v>
      </c>
      <c r="N131" s="278">
        <v>9.15</v>
      </c>
      <c r="O131" s="277"/>
      <c r="P131" s="287">
        <v>12.95</v>
      </c>
      <c r="Q131" s="430">
        <v>4.5</v>
      </c>
      <c r="R131" s="212">
        <v>1.7</v>
      </c>
      <c r="S131" s="212">
        <v>1.8</v>
      </c>
      <c r="T131" s="288">
        <v>1.75</v>
      </c>
      <c r="U131" s="278">
        <v>8.25</v>
      </c>
      <c r="V131" s="277"/>
      <c r="W131" s="287">
        <v>12.75</v>
      </c>
      <c r="X131" s="430">
        <v>5.0999999999999996</v>
      </c>
      <c r="Y131" s="212">
        <v>1.3</v>
      </c>
      <c r="Z131" s="212">
        <v>1.5</v>
      </c>
      <c r="AA131" s="288">
        <v>1.4</v>
      </c>
      <c r="AB131" s="278">
        <v>8.6</v>
      </c>
      <c r="AC131" s="277"/>
      <c r="AD131" s="287">
        <v>13.7</v>
      </c>
      <c r="AE131" s="293">
        <v>51.2</v>
      </c>
      <c r="AF131" s="294"/>
      <c r="AG131" s="279"/>
    </row>
    <row r="132" spans="1:40" ht="12.75" customHeight="1" outlineLevel="1" x14ac:dyDescent="0.25">
      <c r="A132" s="176" t="s">
        <v>244</v>
      </c>
      <c r="B132" s="236">
        <v>7</v>
      </c>
      <c r="C132" s="430">
        <v>3.5</v>
      </c>
      <c r="D132" s="212">
        <v>2.8</v>
      </c>
      <c r="E132" s="212">
        <v>2.5</v>
      </c>
      <c r="F132" s="288">
        <v>2.65</v>
      </c>
      <c r="G132" s="278">
        <v>7.35</v>
      </c>
      <c r="H132" s="277"/>
      <c r="I132" s="287">
        <v>10.85</v>
      </c>
      <c r="J132" s="430">
        <v>3.7</v>
      </c>
      <c r="K132" s="212">
        <v>1.4</v>
      </c>
      <c r="L132" s="212">
        <v>1.2</v>
      </c>
      <c r="M132" s="288">
        <v>1.2999999999999998</v>
      </c>
      <c r="N132" s="278">
        <v>8.6999999999999993</v>
      </c>
      <c r="O132" s="277"/>
      <c r="P132" s="287">
        <v>12.399999999999999</v>
      </c>
      <c r="Q132" s="430">
        <v>4.3</v>
      </c>
      <c r="R132" s="212">
        <v>2.9</v>
      </c>
      <c r="S132" s="212">
        <v>2.8</v>
      </c>
      <c r="T132" s="288">
        <v>2.8499999999999996</v>
      </c>
      <c r="U132" s="278">
        <v>7.15</v>
      </c>
      <c r="V132" s="277"/>
      <c r="W132" s="287">
        <v>11.45</v>
      </c>
      <c r="X132" s="430">
        <v>4.5</v>
      </c>
      <c r="Y132" s="212">
        <v>1.4</v>
      </c>
      <c r="Z132" s="212">
        <v>1.8</v>
      </c>
      <c r="AA132" s="288">
        <v>1.6</v>
      </c>
      <c r="AB132" s="278">
        <v>8.4</v>
      </c>
      <c r="AC132" s="277"/>
      <c r="AD132" s="287">
        <v>12.9</v>
      </c>
      <c r="AE132" s="293">
        <v>47.6</v>
      </c>
      <c r="AF132" s="294"/>
      <c r="AG132" s="279"/>
    </row>
    <row r="133" spans="1:40" s="131" customFormat="1" ht="16.5" customHeight="1" thickBot="1" x14ac:dyDescent="0.3">
      <c r="A133" s="299" t="s">
        <v>240</v>
      </c>
      <c r="B133" s="300"/>
      <c r="C133" s="431"/>
      <c r="D133" s="302"/>
      <c r="E133" s="302"/>
      <c r="F133" s="303"/>
      <c r="G133" s="304"/>
      <c r="H133" s="301"/>
      <c r="I133" s="305">
        <v>34</v>
      </c>
      <c r="J133" s="431"/>
      <c r="K133" s="302"/>
      <c r="L133" s="302"/>
      <c r="M133" s="303"/>
      <c r="N133" s="304"/>
      <c r="O133" s="301"/>
      <c r="P133" s="305">
        <v>38.049999999999997</v>
      </c>
      <c r="Q133" s="431"/>
      <c r="R133" s="302"/>
      <c r="S133" s="302"/>
      <c r="T133" s="303"/>
      <c r="U133" s="304"/>
      <c r="V133" s="301"/>
      <c r="W133" s="305">
        <v>37.549999999999997</v>
      </c>
      <c r="X133" s="431"/>
      <c r="Y133" s="302"/>
      <c r="Z133" s="302"/>
      <c r="AA133" s="303"/>
      <c r="AB133" s="304"/>
      <c r="AC133" s="301"/>
      <c r="AD133" s="305">
        <v>40.450000000000003</v>
      </c>
      <c r="AE133" s="306">
        <v>150.05000000000001</v>
      </c>
      <c r="AF133" s="295">
        <v>1</v>
      </c>
      <c r="AG133" s="149"/>
    </row>
    <row r="134" spans="1:40" s="144" customFormat="1" ht="13.5" outlineLevel="1" thickTop="1" x14ac:dyDescent="0.2">
      <c r="A134" s="451" t="s">
        <v>111</v>
      </c>
      <c r="B134" s="234" t="s">
        <v>66</v>
      </c>
      <c r="C134" s="429" t="s">
        <v>61</v>
      </c>
      <c r="D134" s="229" t="s">
        <v>35</v>
      </c>
      <c r="E134" s="229" t="s">
        <v>36</v>
      </c>
      <c r="F134" s="289" t="s">
        <v>72</v>
      </c>
      <c r="G134" s="266" t="s">
        <v>62</v>
      </c>
      <c r="H134" s="249" t="s">
        <v>65</v>
      </c>
      <c r="I134" s="290" t="s">
        <v>2</v>
      </c>
      <c r="J134" s="429" t="s">
        <v>61</v>
      </c>
      <c r="K134" s="229" t="s">
        <v>35</v>
      </c>
      <c r="L134" s="229" t="s">
        <v>36</v>
      </c>
      <c r="M134" s="289" t="s">
        <v>72</v>
      </c>
      <c r="N134" s="266" t="s">
        <v>62</v>
      </c>
      <c r="O134" s="249" t="s">
        <v>65</v>
      </c>
      <c r="P134" s="290" t="s">
        <v>3</v>
      </c>
      <c r="Q134" s="429" t="s">
        <v>61</v>
      </c>
      <c r="R134" s="229" t="s">
        <v>35</v>
      </c>
      <c r="S134" s="229" t="s">
        <v>36</v>
      </c>
      <c r="T134" s="289" t="s">
        <v>72</v>
      </c>
      <c r="U134" s="266" t="s">
        <v>62</v>
      </c>
      <c r="V134" s="249" t="s">
        <v>65</v>
      </c>
      <c r="W134" s="290" t="s">
        <v>4</v>
      </c>
      <c r="X134" s="429" t="s">
        <v>61</v>
      </c>
      <c r="Y134" s="229" t="s">
        <v>35</v>
      </c>
      <c r="Z134" s="229" t="s">
        <v>36</v>
      </c>
      <c r="AA134" s="289" t="s">
        <v>72</v>
      </c>
      <c r="AB134" s="266" t="s">
        <v>62</v>
      </c>
      <c r="AC134" s="249" t="s">
        <v>65</v>
      </c>
      <c r="AD134" s="290" t="s">
        <v>1</v>
      </c>
      <c r="AE134" s="291" t="s">
        <v>8</v>
      </c>
      <c r="AF134" s="291" t="s">
        <v>14</v>
      </c>
      <c r="AG134" s="148"/>
      <c r="AH134" s="143"/>
      <c r="AI134" s="147"/>
      <c r="AJ134" s="204"/>
      <c r="AK134" s="148"/>
      <c r="AL134" s="204"/>
      <c r="AM134" s="147"/>
      <c r="AN134" s="200"/>
    </row>
    <row r="135" spans="1:40" ht="12.75" customHeight="1" outlineLevel="1" x14ac:dyDescent="0.25">
      <c r="A135" s="292" t="s">
        <v>142</v>
      </c>
      <c r="B135" s="236">
        <v>9</v>
      </c>
      <c r="C135" s="430"/>
      <c r="D135" s="212"/>
      <c r="E135" s="212"/>
      <c r="F135" s="288" t="s">
        <v>328</v>
      </c>
      <c r="G135" s="278" t="s">
        <v>328</v>
      </c>
      <c r="H135" s="277"/>
      <c r="I135" s="287">
        <v>0</v>
      </c>
      <c r="J135" s="430">
        <v>3.8</v>
      </c>
      <c r="K135" s="212">
        <v>1.8</v>
      </c>
      <c r="L135" s="212">
        <v>1.8</v>
      </c>
      <c r="M135" s="288">
        <v>1.8</v>
      </c>
      <c r="N135" s="278">
        <v>8.1999999999999993</v>
      </c>
      <c r="O135" s="277"/>
      <c r="P135" s="287">
        <v>12</v>
      </c>
      <c r="Q135" s="430">
        <v>3.8</v>
      </c>
      <c r="R135" s="212">
        <v>1.8</v>
      </c>
      <c r="S135" s="212">
        <v>1.6</v>
      </c>
      <c r="T135" s="288">
        <v>1.7000000000000002</v>
      </c>
      <c r="U135" s="278">
        <v>8.3000000000000007</v>
      </c>
      <c r="V135" s="277"/>
      <c r="W135" s="287">
        <v>12.100000000000001</v>
      </c>
      <c r="X135" s="430"/>
      <c r="Y135" s="212"/>
      <c r="Z135" s="212"/>
      <c r="AA135" s="288" t="s">
        <v>328</v>
      </c>
      <c r="AB135" s="278" t="s">
        <v>328</v>
      </c>
      <c r="AC135" s="277"/>
      <c r="AD135" s="287">
        <v>0</v>
      </c>
      <c r="AE135" s="293">
        <v>24.1</v>
      </c>
      <c r="AF135" s="294"/>
      <c r="AG135" s="279"/>
    </row>
    <row r="136" spans="1:40" ht="12.75" customHeight="1" outlineLevel="1" x14ac:dyDescent="0.25">
      <c r="A136" s="176" t="s">
        <v>143</v>
      </c>
      <c r="B136" s="236">
        <v>8</v>
      </c>
      <c r="C136" s="430">
        <v>3.5</v>
      </c>
      <c r="D136" s="212">
        <v>1.7</v>
      </c>
      <c r="E136" s="212">
        <v>1.5</v>
      </c>
      <c r="F136" s="288">
        <v>1.6</v>
      </c>
      <c r="G136" s="278">
        <v>8.4</v>
      </c>
      <c r="H136" s="277"/>
      <c r="I136" s="287">
        <v>11.9</v>
      </c>
      <c r="J136" s="430"/>
      <c r="K136" s="212"/>
      <c r="L136" s="212"/>
      <c r="M136" s="288" t="s">
        <v>328</v>
      </c>
      <c r="N136" s="278" t="s">
        <v>328</v>
      </c>
      <c r="O136" s="277"/>
      <c r="P136" s="287">
        <v>0</v>
      </c>
      <c r="Q136" s="430">
        <v>4.9000000000000004</v>
      </c>
      <c r="R136" s="212">
        <v>1.8</v>
      </c>
      <c r="S136" s="212">
        <v>2</v>
      </c>
      <c r="T136" s="288">
        <v>1.9</v>
      </c>
      <c r="U136" s="278">
        <v>8.1</v>
      </c>
      <c r="V136" s="277"/>
      <c r="W136" s="287">
        <v>13</v>
      </c>
      <c r="X136" s="430">
        <v>5.3</v>
      </c>
      <c r="Y136" s="212">
        <v>2.4</v>
      </c>
      <c r="Z136" s="212">
        <v>2.2000000000000002</v>
      </c>
      <c r="AA136" s="288">
        <v>2.2999999999999998</v>
      </c>
      <c r="AB136" s="278">
        <v>7.7</v>
      </c>
      <c r="AC136" s="277"/>
      <c r="AD136" s="287">
        <v>13</v>
      </c>
      <c r="AE136" s="293">
        <v>37.9</v>
      </c>
      <c r="AF136" s="294"/>
      <c r="AG136" s="279"/>
    </row>
    <row r="137" spans="1:40" ht="12.75" customHeight="1" outlineLevel="1" x14ac:dyDescent="0.25">
      <c r="A137" s="176" t="s">
        <v>144</v>
      </c>
      <c r="B137" s="236">
        <v>7</v>
      </c>
      <c r="C137" s="430">
        <v>3.5</v>
      </c>
      <c r="D137" s="212">
        <v>1.6</v>
      </c>
      <c r="E137" s="212">
        <v>1.4</v>
      </c>
      <c r="F137" s="288">
        <v>1.5</v>
      </c>
      <c r="G137" s="278">
        <v>8.5</v>
      </c>
      <c r="H137" s="277"/>
      <c r="I137" s="287">
        <v>12</v>
      </c>
      <c r="J137" s="430">
        <v>4</v>
      </c>
      <c r="K137" s="212">
        <v>1.6</v>
      </c>
      <c r="L137" s="212">
        <v>1.5</v>
      </c>
      <c r="M137" s="288">
        <v>1.55</v>
      </c>
      <c r="N137" s="278">
        <v>8.4499999999999993</v>
      </c>
      <c r="O137" s="277"/>
      <c r="P137" s="287">
        <v>12.45</v>
      </c>
      <c r="Q137" s="430">
        <v>5.3</v>
      </c>
      <c r="R137" s="212">
        <v>4.4000000000000004</v>
      </c>
      <c r="S137" s="212">
        <v>4.4000000000000004</v>
      </c>
      <c r="T137" s="288">
        <v>4.4000000000000004</v>
      </c>
      <c r="U137" s="278">
        <v>5.6</v>
      </c>
      <c r="V137" s="277"/>
      <c r="W137" s="287">
        <v>10.899999999999999</v>
      </c>
      <c r="X137" s="430">
        <v>5.3</v>
      </c>
      <c r="Y137" s="212">
        <v>2.5</v>
      </c>
      <c r="Z137" s="212">
        <v>2.5</v>
      </c>
      <c r="AA137" s="288">
        <v>2.5</v>
      </c>
      <c r="AB137" s="278">
        <v>7.5</v>
      </c>
      <c r="AC137" s="277"/>
      <c r="AD137" s="287">
        <v>12.8</v>
      </c>
      <c r="AE137" s="293">
        <v>48.149999999999991</v>
      </c>
      <c r="AF137" s="294"/>
      <c r="AG137" s="279"/>
    </row>
    <row r="138" spans="1:40" ht="12.75" customHeight="1" outlineLevel="1" x14ac:dyDescent="0.25">
      <c r="A138" s="176" t="s">
        <v>145</v>
      </c>
      <c r="B138" s="236">
        <v>7</v>
      </c>
      <c r="C138" s="430">
        <v>3.5</v>
      </c>
      <c r="D138" s="212">
        <v>1.6</v>
      </c>
      <c r="E138" s="212">
        <v>1.8</v>
      </c>
      <c r="F138" s="288">
        <v>1.7000000000000002</v>
      </c>
      <c r="G138" s="278">
        <v>8.3000000000000007</v>
      </c>
      <c r="H138" s="277"/>
      <c r="I138" s="287">
        <v>11.8</v>
      </c>
      <c r="J138" s="430"/>
      <c r="K138" s="212"/>
      <c r="L138" s="212"/>
      <c r="M138" s="288" t="s">
        <v>328</v>
      </c>
      <c r="N138" s="278" t="s">
        <v>328</v>
      </c>
      <c r="O138" s="277"/>
      <c r="P138" s="287">
        <v>0</v>
      </c>
      <c r="Q138" s="430"/>
      <c r="R138" s="212"/>
      <c r="S138" s="212"/>
      <c r="T138" s="288" t="s">
        <v>328</v>
      </c>
      <c r="U138" s="278" t="s">
        <v>328</v>
      </c>
      <c r="V138" s="277"/>
      <c r="W138" s="287">
        <v>0</v>
      </c>
      <c r="X138" s="430">
        <v>5.5</v>
      </c>
      <c r="Y138" s="212">
        <v>1.6</v>
      </c>
      <c r="Z138" s="212">
        <v>1.8</v>
      </c>
      <c r="AA138" s="288">
        <v>1.7000000000000002</v>
      </c>
      <c r="AB138" s="278">
        <v>8.3000000000000007</v>
      </c>
      <c r="AC138" s="277"/>
      <c r="AD138" s="287">
        <v>13.8</v>
      </c>
      <c r="AE138" s="293">
        <v>25.6</v>
      </c>
      <c r="AF138" s="294"/>
      <c r="AG138" s="279"/>
    </row>
    <row r="139" spans="1:40" ht="12.75" customHeight="1" outlineLevel="1" x14ac:dyDescent="0.25">
      <c r="A139" s="176" t="s">
        <v>146</v>
      </c>
      <c r="B139" s="236">
        <v>7</v>
      </c>
      <c r="C139" s="430"/>
      <c r="D139" s="212"/>
      <c r="E139" s="212"/>
      <c r="F139" s="288" t="s">
        <v>328</v>
      </c>
      <c r="G139" s="278" t="s">
        <v>328</v>
      </c>
      <c r="H139" s="277"/>
      <c r="I139" s="287">
        <v>0</v>
      </c>
      <c r="J139" s="430">
        <v>3.8</v>
      </c>
      <c r="K139" s="212">
        <v>1.4</v>
      </c>
      <c r="L139" s="212">
        <v>1.4</v>
      </c>
      <c r="M139" s="288">
        <v>1.4</v>
      </c>
      <c r="N139" s="278">
        <v>8.6</v>
      </c>
      <c r="O139" s="277"/>
      <c r="P139" s="287">
        <v>12.399999999999999</v>
      </c>
      <c r="Q139" s="430"/>
      <c r="R139" s="212"/>
      <c r="S139" s="212"/>
      <c r="T139" s="288" t="s">
        <v>328</v>
      </c>
      <c r="U139" s="278" t="s">
        <v>328</v>
      </c>
      <c r="V139" s="277"/>
      <c r="W139" s="287">
        <v>0</v>
      </c>
      <c r="X139" s="430">
        <v>5.3</v>
      </c>
      <c r="Y139" s="212">
        <v>2.6</v>
      </c>
      <c r="Z139" s="212">
        <v>2.8</v>
      </c>
      <c r="AA139" s="288">
        <v>2.7</v>
      </c>
      <c r="AB139" s="278">
        <v>7.3</v>
      </c>
      <c r="AC139" s="277"/>
      <c r="AD139" s="287">
        <v>12.6</v>
      </c>
      <c r="AE139" s="293">
        <v>25</v>
      </c>
      <c r="AF139" s="294"/>
      <c r="AG139" s="279"/>
    </row>
    <row r="140" spans="1:40" ht="12.75" customHeight="1" outlineLevel="1" x14ac:dyDescent="0.25">
      <c r="A140" s="176" t="s">
        <v>147</v>
      </c>
      <c r="B140" s="236">
        <v>7</v>
      </c>
      <c r="C140" s="430">
        <v>3.5</v>
      </c>
      <c r="D140" s="212">
        <v>1.5</v>
      </c>
      <c r="E140" s="212">
        <v>1.8</v>
      </c>
      <c r="F140" s="288">
        <v>1.65</v>
      </c>
      <c r="G140" s="278">
        <v>8.35</v>
      </c>
      <c r="H140" s="277"/>
      <c r="I140" s="287">
        <v>11.85</v>
      </c>
      <c r="J140" s="430">
        <v>3.8</v>
      </c>
      <c r="K140" s="212">
        <v>1.3</v>
      </c>
      <c r="L140" s="212">
        <v>1.2</v>
      </c>
      <c r="M140" s="288">
        <v>1.25</v>
      </c>
      <c r="N140" s="278">
        <v>8.75</v>
      </c>
      <c r="O140" s="277"/>
      <c r="P140" s="287">
        <v>12.55</v>
      </c>
      <c r="Q140" s="430">
        <v>4.5</v>
      </c>
      <c r="R140" s="212">
        <v>2.4</v>
      </c>
      <c r="S140" s="212">
        <v>2.2999999999999998</v>
      </c>
      <c r="T140" s="288">
        <v>2.3499999999999996</v>
      </c>
      <c r="U140" s="278">
        <v>7.65</v>
      </c>
      <c r="V140" s="277"/>
      <c r="W140" s="287">
        <v>12.15</v>
      </c>
      <c r="X140" s="430"/>
      <c r="Y140" s="212"/>
      <c r="Z140" s="212"/>
      <c r="AA140" s="288" t="s">
        <v>328</v>
      </c>
      <c r="AB140" s="278" t="s">
        <v>328</v>
      </c>
      <c r="AC140" s="277"/>
      <c r="AD140" s="287">
        <v>0</v>
      </c>
      <c r="AE140" s="293">
        <v>36.549999999999997</v>
      </c>
      <c r="AF140" s="294"/>
      <c r="AG140" s="279"/>
    </row>
    <row r="141" spans="1:40" s="131" customFormat="1" ht="16.5" customHeight="1" thickBot="1" x14ac:dyDescent="0.3">
      <c r="A141" s="299" t="s">
        <v>111</v>
      </c>
      <c r="B141" s="300"/>
      <c r="C141" s="431"/>
      <c r="D141" s="302"/>
      <c r="E141" s="302"/>
      <c r="F141" s="303"/>
      <c r="G141" s="304"/>
      <c r="H141" s="301"/>
      <c r="I141" s="305">
        <v>35.75</v>
      </c>
      <c r="J141" s="431"/>
      <c r="K141" s="302"/>
      <c r="L141" s="302"/>
      <c r="M141" s="303"/>
      <c r="N141" s="304"/>
      <c r="O141" s="301"/>
      <c r="P141" s="305">
        <v>37.4</v>
      </c>
      <c r="Q141" s="431"/>
      <c r="R141" s="302"/>
      <c r="S141" s="302"/>
      <c r="T141" s="303"/>
      <c r="U141" s="304"/>
      <c r="V141" s="301"/>
      <c r="W141" s="305">
        <v>37.25</v>
      </c>
      <c r="X141" s="431"/>
      <c r="Y141" s="302"/>
      <c r="Z141" s="302"/>
      <c r="AA141" s="303"/>
      <c r="AB141" s="304"/>
      <c r="AC141" s="301"/>
      <c r="AD141" s="305">
        <v>39.6</v>
      </c>
      <c r="AE141" s="306">
        <v>150</v>
      </c>
      <c r="AF141" s="295">
        <v>2</v>
      </c>
      <c r="AG141" s="149"/>
    </row>
    <row r="142" spans="1:40" s="144" customFormat="1" ht="13.5" outlineLevel="1" thickTop="1" x14ac:dyDescent="0.2">
      <c r="A142" s="451" t="s">
        <v>86</v>
      </c>
      <c r="B142" s="234" t="s">
        <v>66</v>
      </c>
      <c r="C142" s="429" t="s">
        <v>61</v>
      </c>
      <c r="D142" s="229" t="s">
        <v>35</v>
      </c>
      <c r="E142" s="229" t="s">
        <v>36</v>
      </c>
      <c r="F142" s="289" t="s">
        <v>72</v>
      </c>
      <c r="G142" s="266" t="s">
        <v>62</v>
      </c>
      <c r="H142" s="249" t="s">
        <v>65</v>
      </c>
      <c r="I142" s="290" t="s">
        <v>2</v>
      </c>
      <c r="J142" s="429" t="s">
        <v>61</v>
      </c>
      <c r="K142" s="229" t="s">
        <v>35</v>
      </c>
      <c r="L142" s="229" t="s">
        <v>36</v>
      </c>
      <c r="M142" s="289" t="s">
        <v>72</v>
      </c>
      <c r="N142" s="266" t="s">
        <v>62</v>
      </c>
      <c r="O142" s="249" t="s">
        <v>65</v>
      </c>
      <c r="P142" s="290" t="s">
        <v>3</v>
      </c>
      <c r="Q142" s="429" t="s">
        <v>61</v>
      </c>
      <c r="R142" s="229" t="s">
        <v>35</v>
      </c>
      <c r="S142" s="229" t="s">
        <v>36</v>
      </c>
      <c r="T142" s="289" t="s">
        <v>72</v>
      </c>
      <c r="U142" s="266" t="s">
        <v>62</v>
      </c>
      <c r="V142" s="249" t="s">
        <v>65</v>
      </c>
      <c r="W142" s="290" t="s">
        <v>4</v>
      </c>
      <c r="X142" s="429" t="s">
        <v>61</v>
      </c>
      <c r="Y142" s="229" t="s">
        <v>35</v>
      </c>
      <c r="Z142" s="229" t="s">
        <v>36</v>
      </c>
      <c r="AA142" s="289" t="s">
        <v>72</v>
      </c>
      <c r="AB142" s="266" t="s">
        <v>62</v>
      </c>
      <c r="AC142" s="249" t="s">
        <v>65</v>
      </c>
      <c r="AD142" s="290" t="s">
        <v>1</v>
      </c>
      <c r="AE142" s="291" t="s">
        <v>8</v>
      </c>
      <c r="AF142" s="291" t="s">
        <v>14</v>
      </c>
      <c r="AG142" s="148"/>
      <c r="AH142" s="143"/>
      <c r="AI142" s="147"/>
      <c r="AJ142" s="204"/>
      <c r="AK142" s="148"/>
      <c r="AL142" s="204"/>
      <c r="AM142" s="147"/>
      <c r="AN142" s="200"/>
    </row>
    <row r="143" spans="1:40" ht="12.75" customHeight="1" outlineLevel="1" x14ac:dyDescent="0.25">
      <c r="A143" s="292" t="s">
        <v>93</v>
      </c>
      <c r="B143" s="236">
        <v>8</v>
      </c>
      <c r="C143" s="430">
        <v>4.3</v>
      </c>
      <c r="D143" s="212">
        <v>1.9</v>
      </c>
      <c r="E143" s="212">
        <v>2.2999999999999998</v>
      </c>
      <c r="F143" s="288">
        <v>2.0999999999999996</v>
      </c>
      <c r="G143" s="278">
        <v>7.9</v>
      </c>
      <c r="H143" s="277"/>
      <c r="I143" s="287">
        <v>12.2</v>
      </c>
      <c r="J143" s="430">
        <v>4</v>
      </c>
      <c r="K143" s="212">
        <v>2</v>
      </c>
      <c r="L143" s="212">
        <v>1.7</v>
      </c>
      <c r="M143" s="288">
        <v>1.85</v>
      </c>
      <c r="N143" s="278">
        <v>8.15</v>
      </c>
      <c r="O143" s="277"/>
      <c r="P143" s="287">
        <v>12.15</v>
      </c>
      <c r="Q143" s="430">
        <v>4.3</v>
      </c>
      <c r="R143" s="212">
        <v>2</v>
      </c>
      <c r="S143" s="212">
        <v>2</v>
      </c>
      <c r="T143" s="288">
        <v>2</v>
      </c>
      <c r="U143" s="278">
        <v>8</v>
      </c>
      <c r="V143" s="277"/>
      <c r="W143" s="287">
        <v>12.3</v>
      </c>
      <c r="X143" s="430">
        <v>4.5</v>
      </c>
      <c r="Y143" s="212">
        <v>1.6</v>
      </c>
      <c r="Z143" s="212">
        <v>1.6</v>
      </c>
      <c r="AA143" s="288">
        <v>1.6</v>
      </c>
      <c r="AB143" s="278">
        <v>8.4</v>
      </c>
      <c r="AC143" s="277"/>
      <c r="AD143" s="287">
        <v>12.9</v>
      </c>
      <c r="AE143" s="293">
        <v>49.550000000000004</v>
      </c>
      <c r="AF143" s="294"/>
      <c r="AG143" s="279"/>
    </row>
    <row r="144" spans="1:40" ht="12.75" customHeight="1" outlineLevel="1" x14ac:dyDescent="0.25">
      <c r="A144" s="176" t="s">
        <v>94</v>
      </c>
      <c r="B144" s="236">
        <v>9</v>
      </c>
      <c r="C144" s="430">
        <v>4.3</v>
      </c>
      <c r="D144" s="212">
        <v>2.7</v>
      </c>
      <c r="E144" s="212">
        <v>2.7</v>
      </c>
      <c r="F144" s="288">
        <v>2.7</v>
      </c>
      <c r="G144" s="278">
        <v>7.3</v>
      </c>
      <c r="H144" s="277"/>
      <c r="I144" s="287">
        <v>11.6</v>
      </c>
      <c r="J144" s="430">
        <v>3.5</v>
      </c>
      <c r="K144" s="212">
        <v>2.7</v>
      </c>
      <c r="L144" s="212">
        <v>3</v>
      </c>
      <c r="M144" s="288">
        <v>2.85</v>
      </c>
      <c r="N144" s="278">
        <v>7.15</v>
      </c>
      <c r="O144" s="277">
        <v>2</v>
      </c>
      <c r="P144" s="287">
        <v>8.65</v>
      </c>
      <c r="Q144" s="430">
        <v>4.9000000000000004</v>
      </c>
      <c r="R144" s="212">
        <v>3.1</v>
      </c>
      <c r="S144" s="212">
        <v>2.9</v>
      </c>
      <c r="T144" s="288">
        <v>3</v>
      </c>
      <c r="U144" s="278">
        <v>7</v>
      </c>
      <c r="V144" s="277"/>
      <c r="W144" s="287">
        <v>11.9</v>
      </c>
      <c r="X144" s="430">
        <v>5.3</v>
      </c>
      <c r="Y144" s="212">
        <v>2.1</v>
      </c>
      <c r="Z144" s="212">
        <v>2.1</v>
      </c>
      <c r="AA144" s="288">
        <v>2.1</v>
      </c>
      <c r="AB144" s="278">
        <v>7.9</v>
      </c>
      <c r="AC144" s="277"/>
      <c r="AD144" s="287">
        <v>13.2</v>
      </c>
      <c r="AE144" s="293">
        <v>45.349999999999994</v>
      </c>
      <c r="AF144" s="294"/>
      <c r="AG144" s="279"/>
    </row>
    <row r="145" spans="1:40" ht="12.75" customHeight="1" outlineLevel="1" x14ac:dyDescent="0.25">
      <c r="A145" s="176" t="s">
        <v>95</v>
      </c>
      <c r="B145" s="236">
        <v>8</v>
      </c>
      <c r="C145" s="430"/>
      <c r="D145" s="212"/>
      <c r="E145" s="212"/>
      <c r="F145" s="288" t="s">
        <v>328</v>
      </c>
      <c r="G145" s="278" t="s">
        <v>328</v>
      </c>
      <c r="H145" s="277"/>
      <c r="I145" s="287">
        <v>0</v>
      </c>
      <c r="J145" s="430"/>
      <c r="K145" s="212"/>
      <c r="L145" s="212"/>
      <c r="M145" s="288" t="s">
        <v>328</v>
      </c>
      <c r="N145" s="278" t="s">
        <v>328</v>
      </c>
      <c r="O145" s="277"/>
      <c r="P145" s="287">
        <v>0</v>
      </c>
      <c r="Q145" s="430"/>
      <c r="R145" s="212"/>
      <c r="S145" s="212"/>
      <c r="T145" s="288" t="s">
        <v>328</v>
      </c>
      <c r="U145" s="278" t="s">
        <v>328</v>
      </c>
      <c r="V145" s="277"/>
      <c r="W145" s="287">
        <v>0</v>
      </c>
      <c r="X145" s="430"/>
      <c r="Y145" s="212"/>
      <c r="Z145" s="212"/>
      <c r="AA145" s="288" t="s">
        <v>328</v>
      </c>
      <c r="AB145" s="278" t="s">
        <v>328</v>
      </c>
      <c r="AC145" s="277"/>
      <c r="AD145" s="287">
        <v>0</v>
      </c>
      <c r="AE145" s="293">
        <v>0</v>
      </c>
      <c r="AF145" s="294"/>
      <c r="AG145" s="279"/>
    </row>
    <row r="146" spans="1:40" ht="12.75" customHeight="1" outlineLevel="1" x14ac:dyDescent="0.25">
      <c r="A146" s="176" t="s">
        <v>96</v>
      </c>
      <c r="B146" s="236">
        <v>8</v>
      </c>
      <c r="C146" s="430">
        <v>3.5</v>
      </c>
      <c r="D146" s="212">
        <v>2.4</v>
      </c>
      <c r="E146" s="212">
        <v>2.2999999999999998</v>
      </c>
      <c r="F146" s="288">
        <v>2.3499999999999996</v>
      </c>
      <c r="G146" s="278">
        <v>7.65</v>
      </c>
      <c r="H146" s="277"/>
      <c r="I146" s="287">
        <v>11.15</v>
      </c>
      <c r="J146" s="430">
        <v>3.9</v>
      </c>
      <c r="K146" s="212">
        <v>1.5</v>
      </c>
      <c r="L146" s="212">
        <v>1.5</v>
      </c>
      <c r="M146" s="288">
        <v>1.5</v>
      </c>
      <c r="N146" s="278">
        <v>8.5</v>
      </c>
      <c r="O146" s="277"/>
      <c r="P146" s="287">
        <v>12.4</v>
      </c>
      <c r="Q146" s="430">
        <v>4.5</v>
      </c>
      <c r="R146" s="212">
        <v>2.2999999999999998</v>
      </c>
      <c r="S146" s="212">
        <v>2.2000000000000002</v>
      </c>
      <c r="T146" s="288">
        <v>2.25</v>
      </c>
      <c r="U146" s="278">
        <v>7.75</v>
      </c>
      <c r="V146" s="277"/>
      <c r="W146" s="287">
        <v>12.25</v>
      </c>
      <c r="X146" s="430">
        <v>4.7</v>
      </c>
      <c r="Y146" s="212">
        <v>1.9</v>
      </c>
      <c r="Z146" s="212">
        <v>2.2000000000000002</v>
      </c>
      <c r="AA146" s="288">
        <v>2.0499999999999998</v>
      </c>
      <c r="AB146" s="278">
        <v>7.95</v>
      </c>
      <c r="AC146" s="277"/>
      <c r="AD146" s="287">
        <v>12.65</v>
      </c>
      <c r="AE146" s="293">
        <v>48.449999999999996</v>
      </c>
      <c r="AF146" s="294"/>
      <c r="AG146" s="279"/>
    </row>
    <row r="147" spans="1:40" ht="12.75" customHeight="1" outlineLevel="1" x14ac:dyDescent="0.25">
      <c r="A147" s="176" t="s">
        <v>97</v>
      </c>
      <c r="B147" s="236">
        <v>7</v>
      </c>
      <c r="C147" s="430">
        <v>4.3</v>
      </c>
      <c r="D147" s="212">
        <v>1.9</v>
      </c>
      <c r="E147" s="212">
        <v>2</v>
      </c>
      <c r="F147" s="288">
        <v>1.95</v>
      </c>
      <c r="G147" s="278">
        <v>8.0500000000000007</v>
      </c>
      <c r="H147" s="277"/>
      <c r="I147" s="287">
        <v>12.350000000000001</v>
      </c>
      <c r="J147" s="430">
        <v>3.8</v>
      </c>
      <c r="K147" s="212">
        <v>1.5</v>
      </c>
      <c r="L147" s="212">
        <v>1.1000000000000001</v>
      </c>
      <c r="M147" s="288">
        <v>1.3</v>
      </c>
      <c r="N147" s="278">
        <v>8.6999999999999993</v>
      </c>
      <c r="O147" s="277"/>
      <c r="P147" s="287">
        <v>12.5</v>
      </c>
      <c r="Q147" s="430">
        <v>4.3</v>
      </c>
      <c r="R147" s="212">
        <v>1.1000000000000001</v>
      </c>
      <c r="S147" s="212">
        <v>1.3</v>
      </c>
      <c r="T147" s="288">
        <v>1.2000000000000002</v>
      </c>
      <c r="U147" s="278">
        <v>8.8000000000000007</v>
      </c>
      <c r="V147" s="277"/>
      <c r="W147" s="287">
        <v>13.100000000000001</v>
      </c>
      <c r="X147" s="430"/>
      <c r="Y147" s="212"/>
      <c r="Z147" s="212"/>
      <c r="AA147" s="288" t="s">
        <v>328</v>
      </c>
      <c r="AB147" s="278" t="s">
        <v>328</v>
      </c>
      <c r="AC147" s="277"/>
      <c r="AD147" s="287">
        <v>0</v>
      </c>
      <c r="AE147" s="293">
        <v>37.950000000000003</v>
      </c>
      <c r="AF147" s="294"/>
      <c r="AG147" s="279"/>
    </row>
    <row r="148" spans="1:40" ht="12.75" customHeight="1" outlineLevel="1" x14ac:dyDescent="0.25">
      <c r="A148" s="176" t="s">
        <v>98</v>
      </c>
      <c r="B148" s="236">
        <v>9</v>
      </c>
      <c r="C148" s="430"/>
      <c r="D148" s="212"/>
      <c r="E148" s="212"/>
      <c r="F148" s="288" t="s">
        <v>328</v>
      </c>
      <c r="G148" s="278" t="s">
        <v>328</v>
      </c>
      <c r="H148" s="277"/>
      <c r="I148" s="287">
        <v>0</v>
      </c>
      <c r="J148" s="430"/>
      <c r="K148" s="212"/>
      <c r="L148" s="212"/>
      <c r="M148" s="288" t="s">
        <v>328</v>
      </c>
      <c r="N148" s="278" t="s">
        <v>328</v>
      </c>
      <c r="O148" s="277"/>
      <c r="P148" s="287">
        <v>0</v>
      </c>
      <c r="Q148" s="430"/>
      <c r="R148" s="212"/>
      <c r="S148" s="212"/>
      <c r="T148" s="288" t="s">
        <v>328</v>
      </c>
      <c r="U148" s="278" t="s">
        <v>328</v>
      </c>
      <c r="V148" s="277"/>
      <c r="W148" s="287">
        <v>0</v>
      </c>
      <c r="X148" s="430">
        <v>4.9000000000000004</v>
      </c>
      <c r="Y148" s="212">
        <v>2.6</v>
      </c>
      <c r="Z148" s="212">
        <v>2.8</v>
      </c>
      <c r="AA148" s="288">
        <v>2.7</v>
      </c>
      <c r="AB148" s="278">
        <v>7.3</v>
      </c>
      <c r="AC148" s="277"/>
      <c r="AD148" s="287">
        <v>12.2</v>
      </c>
      <c r="AE148" s="293">
        <v>12.2</v>
      </c>
      <c r="AF148" s="294"/>
      <c r="AG148" s="279"/>
    </row>
    <row r="149" spans="1:40" s="131" customFormat="1" ht="16.5" customHeight="1" thickBot="1" x14ac:dyDescent="0.3">
      <c r="A149" s="299" t="s">
        <v>86</v>
      </c>
      <c r="B149" s="300"/>
      <c r="C149" s="431"/>
      <c r="D149" s="302"/>
      <c r="E149" s="302"/>
      <c r="F149" s="303"/>
      <c r="G149" s="304"/>
      <c r="H149" s="301"/>
      <c r="I149" s="305">
        <v>36.15</v>
      </c>
      <c r="J149" s="431"/>
      <c r="K149" s="302"/>
      <c r="L149" s="302"/>
      <c r="M149" s="303"/>
      <c r="N149" s="304"/>
      <c r="O149" s="301"/>
      <c r="P149" s="305">
        <v>37.049999999999997</v>
      </c>
      <c r="Q149" s="431"/>
      <c r="R149" s="302"/>
      <c r="S149" s="302"/>
      <c r="T149" s="303"/>
      <c r="U149" s="304"/>
      <c r="V149" s="301"/>
      <c r="W149" s="305">
        <v>37.650000000000006</v>
      </c>
      <c r="X149" s="431"/>
      <c r="Y149" s="302"/>
      <c r="Z149" s="302"/>
      <c r="AA149" s="303"/>
      <c r="AB149" s="304"/>
      <c r="AC149" s="301"/>
      <c r="AD149" s="305">
        <v>38.75</v>
      </c>
      <c r="AE149" s="306">
        <v>149.6</v>
      </c>
      <c r="AF149" s="295">
        <v>3</v>
      </c>
      <c r="AG149" s="149"/>
    </row>
    <row r="150" spans="1:40" s="144" customFormat="1" ht="13.5" outlineLevel="1" thickTop="1" x14ac:dyDescent="0.2">
      <c r="A150" s="451" t="s">
        <v>331</v>
      </c>
      <c r="B150" s="234" t="s">
        <v>66</v>
      </c>
      <c r="C150" s="429" t="s">
        <v>61</v>
      </c>
      <c r="D150" s="229" t="s">
        <v>35</v>
      </c>
      <c r="E150" s="229" t="s">
        <v>36</v>
      </c>
      <c r="F150" s="289" t="s">
        <v>72</v>
      </c>
      <c r="G150" s="266" t="s">
        <v>62</v>
      </c>
      <c r="H150" s="249" t="s">
        <v>65</v>
      </c>
      <c r="I150" s="290" t="s">
        <v>2</v>
      </c>
      <c r="J150" s="429" t="s">
        <v>61</v>
      </c>
      <c r="K150" s="229" t="s">
        <v>35</v>
      </c>
      <c r="L150" s="229" t="s">
        <v>36</v>
      </c>
      <c r="M150" s="289" t="s">
        <v>72</v>
      </c>
      <c r="N150" s="266" t="s">
        <v>62</v>
      </c>
      <c r="O150" s="249" t="s">
        <v>65</v>
      </c>
      <c r="P150" s="290" t="s">
        <v>3</v>
      </c>
      <c r="Q150" s="429" t="s">
        <v>61</v>
      </c>
      <c r="R150" s="229" t="s">
        <v>35</v>
      </c>
      <c r="S150" s="229" t="s">
        <v>36</v>
      </c>
      <c r="T150" s="289" t="s">
        <v>72</v>
      </c>
      <c r="U150" s="266" t="s">
        <v>62</v>
      </c>
      <c r="V150" s="249" t="s">
        <v>65</v>
      </c>
      <c r="W150" s="290" t="s">
        <v>4</v>
      </c>
      <c r="X150" s="429" t="s">
        <v>61</v>
      </c>
      <c r="Y150" s="229" t="s">
        <v>35</v>
      </c>
      <c r="Z150" s="229" t="s">
        <v>36</v>
      </c>
      <c r="AA150" s="289" t="s">
        <v>72</v>
      </c>
      <c r="AB150" s="266" t="s">
        <v>62</v>
      </c>
      <c r="AC150" s="249" t="s">
        <v>65</v>
      </c>
      <c r="AD150" s="290" t="s">
        <v>1</v>
      </c>
      <c r="AE150" s="291" t="s">
        <v>8</v>
      </c>
      <c r="AF150" s="291" t="s">
        <v>14</v>
      </c>
      <c r="AG150" s="148"/>
      <c r="AH150" s="143"/>
      <c r="AI150" s="147"/>
      <c r="AJ150" s="204"/>
      <c r="AK150" s="148"/>
      <c r="AL150" s="204"/>
      <c r="AM150" s="147"/>
      <c r="AN150" s="200"/>
    </row>
    <row r="151" spans="1:40" ht="12.75" customHeight="1" outlineLevel="1" x14ac:dyDescent="0.25">
      <c r="A151" s="292" t="s">
        <v>321</v>
      </c>
      <c r="B151" s="236">
        <v>9</v>
      </c>
      <c r="C151" s="430">
        <v>3.5</v>
      </c>
      <c r="D151" s="212">
        <v>1.7</v>
      </c>
      <c r="E151" s="212">
        <v>1.6</v>
      </c>
      <c r="F151" s="288">
        <v>1.65</v>
      </c>
      <c r="G151" s="278">
        <v>8.35</v>
      </c>
      <c r="H151" s="277"/>
      <c r="I151" s="287">
        <v>11.85</v>
      </c>
      <c r="J151" s="430">
        <v>3.7</v>
      </c>
      <c r="K151" s="212">
        <v>1.8</v>
      </c>
      <c r="L151" s="212">
        <v>1.5</v>
      </c>
      <c r="M151" s="288">
        <v>1.65</v>
      </c>
      <c r="N151" s="278">
        <v>8.35</v>
      </c>
      <c r="O151" s="277"/>
      <c r="P151" s="287">
        <v>12.05</v>
      </c>
      <c r="Q151" s="430">
        <v>3.8</v>
      </c>
      <c r="R151" s="212">
        <v>2.6</v>
      </c>
      <c r="S151" s="212">
        <v>2.7</v>
      </c>
      <c r="T151" s="288">
        <v>2.6500000000000004</v>
      </c>
      <c r="U151" s="278">
        <v>7.35</v>
      </c>
      <c r="V151" s="277"/>
      <c r="W151" s="287">
        <v>11.149999999999999</v>
      </c>
      <c r="X151" s="430">
        <v>4.9000000000000004</v>
      </c>
      <c r="Y151" s="212">
        <v>1.8</v>
      </c>
      <c r="Z151" s="212">
        <v>1.9</v>
      </c>
      <c r="AA151" s="288">
        <v>1.85</v>
      </c>
      <c r="AB151" s="278">
        <v>8.15</v>
      </c>
      <c r="AC151" s="277"/>
      <c r="AD151" s="287">
        <v>13.05</v>
      </c>
      <c r="AE151" s="293">
        <v>48.099999999999994</v>
      </c>
      <c r="AF151" s="294"/>
      <c r="AG151" s="279"/>
    </row>
    <row r="152" spans="1:40" ht="12.75" customHeight="1" outlineLevel="1" x14ac:dyDescent="0.25">
      <c r="A152" s="176" t="s">
        <v>245</v>
      </c>
      <c r="B152" s="236">
        <v>9</v>
      </c>
      <c r="C152" s="430"/>
      <c r="D152" s="212"/>
      <c r="E152" s="212"/>
      <c r="F152" s="288" t="s">
        <v>328</v>
      </c>
      <c r="G152" s="278" t="s">
        <v>328</v>
      </c>
      <c r="H152" s="277"/>
      <c r="I152" s="287">
        <v>0</v>
      </c>
      <c r="J152" s="430"/>
      <c r="K152" s="212"/>
      <c r="L152" s="212"/>
      <c r="M152" s="288" t="s">
        <v>328</v>
      </c>
      <c r="N152" s="278" t="s">
        <v>328</v>
      </c>
      <c r="O152" s="277"/>
      <c r="P152" s="287">
        <v>0</v>
      </c>
      <c r="Q152" s="430">
        <v>4.0999999999999996</v>
      </c>
      <c r="R152" s="212">
        <v>2.4</v>
      </c>
      <c r="S152" s="212">
        <v>2.6</v>
      </c>
      <c r="T152" s="288">
        <v>2.5</v>
      </c>
      <c r="U152" s="278">
        <v>7.5</v>
      </c>
      <c r="V152" s="277"/>
      <c r="W152" s="287">
        <v>11.6</v>
      </c>
      <c r="X152" s="430">
        <v>4.9000000000000004</v>
      </c>
      <c r="Y152" s="212">
        <v>2.7</v>
      </c>
      <c r="Z152" s="212">
        <v>2.6</v>
      </c>
      <c r="AA152" s="288">
        <v>2.6500000000000004</v>
      </c>
      <c r="AB152" s="278">
        <v>7.35</v>
      </c>
      <c r="AC152" s="277"/>
      <c r="AD152" s="287">
        <v>12.25</v>
      </c>
      <c r="AE152" s="293">
        <v>23.85</v>
      </c>
      <c r="AF152" s="294"/>
      <c r="AG152" s="279"/>
    </row>
    <row r="153" spans="1:40" ht="12.75" customHeight="1" outlineLevel="1" x14ac:dyDescent="0.25">
      <c r="A153" s="176" t="s">
        <v>246</v>
      </c>
      <c r="B153" s="236">
        <v>8</v>
      </c>
      <c r="C153" s="430"/>
      <c r="D153" s="212"/>
      <c r="E153" s="212"/>
      <c r="F153" s="288" t="s">
        <v>328</v>
      </c>
      <c r="G153" s="278" t="s">
        <v>328</v>
      </c>
      <c r="H153" s="277"/>
      <c r="I153" s="287">
        <v>0</v>
      </c>
      <c r="J153" s="430"/>
      <c r="K153" s="212"/>
      <c r="L153" s="212"/>
      <c r="M153" s="288" t="s">
        <v>328</v>
      </c>
      <c r="N153" s="278" t="s">
        <v>328</v>
      </c>
      <c r="O153" s="277"/>
      <c r="P153" s="287">
        <v>0</v>
      </c>
      <c r="Q153" s="430">
        <v>3.9</v>
      </c>
      <c r="R153" s="212">
        <v>2.8</v>
      </c>
      <c r="S153" s="212">
        <v>3</v>
      </c>
      <c r="T153" s="288">
        <v>2.9</v>
      </c>
      <c r="U153" s="278">
        <v>7.1</v>
      </c>
      <c r="V153" s="277"/>
      <c r="W153" s="287">
        <v>11</v>
      </c>
      <c r="X153" s="430">
        <v>5.0999999999999996</v>
      </c>
      <c r="Y153" s="212">
        <v>2</v>
      </c>
      <c r="Z153" s="212">
        <v>2</v>
      </c>
      <c r="AA153" s="288">
        <v>2</v>
      </c>
      <c r="AB153" s="278">
        <v>8</v>
      </c>
      <c r="AC153" s="277"/>
      <c r="AD153" s="287">
        <v>13.1</v>
      </c>
      <c r="AE153" s="293">
        <v>24.1</v>
      </c>
      <c r="AF153" s="294"/>
      <c r="AG153" s="279"/>
    </row>
    <row r="154" spans="1:40" ht="12.75" customHeight="1" outlineLevel="1" x14ac:dyDescent="0.25">
      <c r="A154" s="176" t="s">
        <v>247</v>
      </c>
      <c r="B154" s="236">
        <v>8</v>
      </c>
      <c r="C154" s="430">
        <v>3.5</v>
      </c>
      <c r="D154" s="212">
        <v>2.7</v>
      </c>
      <c r="E154" s="212">
        <v>2.7</v>
      </c>
      <c r="F154" s="288">
        <v>2.7</v>
      </c>
      <c r="G154" s="278">
        <v>7.3</v>
      </c>
      <c r="H154" s="277"/>
      <c r="I154" s="287">
        <v>10.8</v>
      </c>
      <c r="J154" s="430">
        <v>3.7</v>
      </c>
      <c r="K154" s="212">
        <v>1.6</v>
      </c>
      <c r="L154" s="212">
        <v>1.5</v>
      </c>
      <c r="M154" s="288">
        <v>1.55</v>
      </c>
      <c r="N154" s="278">
        <v>8.4499999999999993</v>
      </c>
      <c r="O154" s="277"/>
      <c r="P154" s="287">
        <v>12.149999999999999</v>
      </c>
      <c r="Q154" s="430"/>
      <c r="R154" s="212"/>
      <c r="S154" s="212"/>
      <c r="T154" s="288" t="s">
        <v>328</v>
      </c>
      <c r="U154" s="278" t="s">
        <v>328</v>
      </c>
      <c r="V154" s="277"/>
      <c r="W154" s="287">
        <v>0</v>
      </c>
      <c r="X154" s="430"/>
      <c r="Y154" s="212"/>
      <c r="Z154" s="212"/>
      <c r="AA154" s="288" t="s">
        <v>328</v>
      </c>
      <c r="AB154" s="278" t="s">
        <v>328</v>
      </c>
      <c r="AC154" s="277"/>
      <c r="AD154" s="287">
        <v>0</v>
      </c>
      <c r="AE154" s="293">
        <v>22.95</v>
      </c>
      <c r="AF154" s="294"/>
      <c r="AG154" s="279"/>
    </row>
    <row r="155" spans="1:40" ht="12.75" customHeight="1" outlineLevel="1" x14ac:dyDescent="0.25">
      <c r="A155" s="176" t="s">
        <v>248</v>
      </c>
      <c r="B155" s="236">
        <v>10</v>
      </c>
      <c r="C155" s="430">
        <v>3.5</v>
      </c>
      <c r="D155" s="212">
        <v>2.1</v>
      </c>
      <c r="E155" s="212">
        <v>2</v>
      </c>
      <c r="F155" s="288">
        <v>2.0499999999999998</v>
      </c>
      <c r="G155" s="278">
        <v>7.95</v>
      </c>
      <c r="H155" s="277"/>
      <c r="I155" s="287">
        <v>11.45</v>
      </c>
      <c r="J155" s="430">
        <v>3.7</v>
      </c>
      <c r="K155" s="212">
        <v>1.4</v>
      </c>
      <c r="L155" s="212">
        <v>1</v>
      </c>
      <c r="M155" s="288">
        <v>1.2</v>
      </c>
      <c r="N155" s="278">
        <v>8.8000000000000007</v>
      </c>
      <c r="O155" s="277"/>
      <c r="P155" s="287">
        <v>12.5</v>
      </c>
      <c r="Q155" s="430">
        <v>4.3</v>
      </c>
      <c r="R155" s="212">
        <v>2.4</v>
      </c>
      <c r="S155" s="212">
        <v>2.8</v>
      </c>
      <c r="T155" s="288">
        <v>2.5999999999999996</v>
      </c>
      <c r="U155" s="278">
        <v>7.4</v>
      </c>
      <c r="V155" s="277"/>
      <c r="W155" s="287">
        <v>11.7</v>
      </c>
      <c r="X155" s="430">
        <v>5.0999999999999996</v>
      </c>
      <c r="Y155" s="212">
        <v>2.1</v>
      </c>
      <c r="Z155" s="212">
        <v>1.8</v>
      </c>
      <c r="AA155" s="288">
        <v>1.9500000000000002</v>
      </c>
      <c r="AB155" s="278">
        <v>8.0500000000000007</v>
      </c>
      <c r="AC155" s="277"/>
      <c r="AD155" s="287">
        <v>13.15</v>
      </c>
      <c r="AE155" s="293">
        <v>48.8</v>
      </c>
      <c r="AF155" s="294"/>
      <c r="AG155" s="279"/>
    </row>
    <row r="156" spans="1:40" ht="12.75" customHeight="1" outlineLevel="1" x14ac:dyDescent="0.25">
      <c r="A156" s="176" t="s">
        <v>249</v>
      </c>
      <c r="B156" s="236">
        <v>8</v>
      </c>
      <c r="C156" s="430">
        <v>3.5</v>
      </c>
      <c r="D156" s="212">
        <v>2.4</v>
      </c>
      <c r="E156" s="212">
        <v>2.2999999999999998</v>
      </c>
      <c r="F156" s="288">
        <v>2.3499999999999996</v>
      </c>
      <c r="G156" s="278">
        <v>7.65</v>
      </c>
      <c r="H156" s="277"/>
      <c r="I156" s="287">
        <v>11.15</v>
      </c>
      <c r="J156" s="430">
        <v>3.6</v>
      </c>
      <c r="K156" s="212">
        <v>2.5</v>
      </c>
      <c r="L156" s="212">
        <v>2.2000000000000002</v>
      </c>
      <c r="M156" s="288">
        <v>2.35</v>
      </c>
      <c r="N156" s="278">
        <v>7.65</v>
      </c>
      <c r="O156" s="277"/>
      <c r="P156" s="287">
        <v>11.25</v>
      </c>
      <c r="Q156" s="430"/>
      <c r="R156" s="212"/>
      <c r="S156" s="212"/>
      <c r="T156" s="288" t="s">
        <v>328</v>
      </c>
      <c r="U156" s="278" t="s">
        <v>328</v>
      </c>
      <c r="V156" s="277"/>
      <c r="W156" s="287">
        <v>0</v>
      </c>
      <c r="X156" s="430"/>
      <c r="Y156" s="212"/>
      <c r="Z156" s="212"/>
      <c r="AA156" s="288" t="s">
        <v>328</v>
      </c>
      <c r="AB156" s="278" t="s">
        <v>328</v>
      </c>
      <c r="AC156" s="277"/>
      <c r="AD156" s="287">
        <v>0</v>
      </c>
      <c r="AE156" s="293">
        <v>22.4</v>
      </c>
      <c r="AF156" s="294"/>
      <c r="AG156" s="279"/>
    </row>
    <row r="157" spans="1:40" s="131" customFormat="1" ht="16.5" customHeight="1" thickBot="1" x14ac:dyDescent="0.3">
      <c r="A157" s="299" t="s">
        <v>241</v>
      </c>
      <c r="B157" s="300"/>
      <c r="C157" s="431"/>
      <c r="D157" s="302"/>
      <c r="E157" s="302"/>
      <c r="F157" s="303"/>
      <c r="G157" s="304"/>
      <c r="H157" s="301"/>
      <c r="I157" s="305">
        <v>34.449999999999996</v>
      </c>
      <c r="J157" s="431"/>
      <c r="K157" s="302"/>
      <c r="L157" s="302"/>
      <c r="M157" s="303"/>
      <c r="N157" s="304"/>
      <c r="O157" s="301"/>
      <c r="P157" s="305">
        <v>36.700000000000003</v>
      </c>
      <c r="Q157" s="431"/>
      <c r="R157" s="302"/>
      <c r="S157" s="302"/>
      <c r="T157" s="303"/>
      <c r="U157" s="304"/>
      <c r="V157" s="301"/>
      <c r="W157" s="305">
        <v>34.449999999999996</v>
      </c>
      <c r="X157" s="431"/>
      <c r="Y157" s="302"/>
      <c r="Z157" s="302"/>
      <c r="AA157" s="303"/>
      <c r="AB157" s="304"/>
      <c r="AC157" s="301"/>
      <c r="AD157" s="305">
        <v>39.299999999999997</v>
      </c>
      <c r="AE157" s="306">
        <v>144.89999999999998</v>
      </c>
      <c r="AF157" s="295">
        <v>4</v>
      </c>
      <c r="AG157" s="149"/>
    </row>
    <row r="158" spans="1:40" s="144" customFormat="1" ht="13.5" outlineLevel="1" thickTop="1" x14ac:dyDescent="0.2">
      <c r="A158" s="451" t="s">
        <v>255</v>
      </c>
      <c r="B158" s="234" t="s">
        <v>226</v>
      </c>
      <c r="C158" s="429" t="s">
        <v>61</v>
      </c>
      <c r="D158" s="229" t="s">
        <v>35</v>
      </c>
      <c r="E158" s="229" t="s">
        <v>36</v>
      </c>
      <c r="F158" s="289" t="s">
        <v>72</v>
      </c>
      <c r="G158" s="266" t="s">
        <v>62</v>
      </c>
      <c r="H158" s="249" t="s">
        <v>65</v>
      </c>
      <c r="I158" s="290" t="s">
        <v>2</v>
      </c>
      <c r="J158" s="429" t="s">
        <v>61</v>
      </c>
      <c r="K158" s="229" t="s">
        <v>35</v>
      </c>
      <c r="L158" s="229" t="s">
        <v>36</v>
      </c>
      <c r="M158" s="289" t="s">
        <v>72</v>
      </c>
      <c r="N158" s="266" t="s">
        <v>62</v>
      </c>
      <c r="O158" s="249" t="s">
        <v>65</v>
      </c>
      <c r="P158" s="290" t="s">
        <v>3</v>
      </c>
      <c r="Q158" s="429" t="s">
        <v>61</v>
      </c>
      <c r="R158" s="229" t="s">
        <v>35</v>
      </c>
      <c r="S158" s="229" t="s">
        <v>36</v>
      </c>
      <c r="T158" s="289" t="s">
        <v>72</v>
      </c>
      <c r="U158" s="266" t="s">
        <v>62</v>
      </c>
      <c r="V158" s="249" t="s">
        <v>65</v>
      </c>
      <c r="W158" s="290" t="s">
        <v>4</v>
      </c>
      <c r="X158" s="429" t="s">
        <v>61</v>
      </c>
      <c r="Y158" s="229" t="s">
        <v>35</v>
      </c>
      <c r="Z158" s="229" t="s">
        <v>36</v>
      </c>
      <c r="AA158" s="289" t="s">
        <v>72</v>
      </c>
      <c r="AB158" s="266" t="s">
        <v>62</v>
      </c>
      <c r="AC158" s="249" t="s">
        <v>65</v>
      </c>
      <c r="AD158" s="290" t="s">
        <v>1</v>
      </c>
      <c r="AE158" s="291" t="s">
        <v>8</v>
      </c>
      <c r="AF158" s="291" t="s">
        <v>14</v>
      </c>
      <c r="AG158" s="148"/>
      <c r="AH158" s="143"/>
      <c r="AI158" s="147"/>
      <c r="AJ158" s="204"/>
      <c r="AK158" s="148"/>
      <c r="AL158" s="204"/>
      <c r="AM158" s="147"/>
      <c r="AN158" s="200"/>
    </row>
    <row r="159" spans="1:40" ht="12.75" customHeight="1" outlineLevel="1" x14ac:dyDescent="0.25">
      <c r="A159" s="292" t="s">
        <v>256</v>
      </c>
      <c r="B159" s="236">
        <v>8</v>
      </c>
      <c r="C159" s="430"/>
      <c r="D159" s="212"/>
      <c r="E159" s="212"/>
      <c r="F159" s="288" t="s">
        <v>328</v>
      </c>
      <c r="G159" s="278" t="s">
        <v>328</v>
      </c>
      <c r="H159" s="277"/>
      <c r="I159" s="287">
        <v>0</v>
      </c>
      <c r="J159" s="430">
        <v>3.7</v>
      </c>
      <c r="K159" s="212">
        <v>3.3</v>
      </c>
      <c r="L159" s="212">
        <v>3.3</v>
      </c>
      <c r="M159" s="288">
        <v>3.3</v>
      </c>
      <c r="N159" s="278">
        <v>6.7</v>
      </c>
      <c r="O159" s="277"/>
      <c r="P159" s="287">
        <v>10.4</v>
      </c>
      <c r="Q159" s="430"/>
      <c r="R159" s="212"/>
      <c r="S159" s="212"/>
      <c r="T159" s="288" t="s">
        <v>328</v>
      </c>
      <c r="U159" s="278" t="s">
        <v>328</v>
      </c>
      <c r="V159" s="277"/>
      <c r="W159" s="287">
        <v>0</v>
      </c>
      <c r="X159" s="430">
        <v>4.9000000000000004</v>
      </c>
      <c r="Y159" s="212">
        <v>3.3</v>
      </c>
      <c r="Z159" s="212">
        <v>3</v>
      </c>
      <c r="AA159" s="288">
        <v>3.15</v>
      </c>
      <c r="AB159" s="278">
        <v>6.85</v>
      </c>
      <c r="AC159" s="277"/>
      <c r="AD159" s="287">
        <v>11.75</v>
      </c>
      <c r="AE159" s="293">
        <v>22.15</v>
      </c>
      <c r="AF159" s="294"/>
      <c r="AG159" s="279"/>
    </row>
    <row r="160" spans="1:40" ht="12.75" customHeight="1" outlineLevel="1" x14ac:dyDescent="0.25">
      <c r="A160" s="176" t="s">
        <v>257</v>
      </c>
      <c r="B160" s="236">
        <v>8</v>
      </c>
      <c r="C160" s="430">
        <v>3.5</v>
      </c>
      <c r="D160" s="212">
        <v>3.3</v>
      </c>
      <c r="E160" s="212">
        <v>3.3</v>
      </c>
      <c r="F160" s="288">
        <v>3.3</v>
      </c>
      <c r="G160" s="278">
        <v>6.7</v>
      </c>
      <c r="H160" s="277"/>
      <c r="I160" s="287">
        <v>10.199999999999999</v>
      </c>
      <c r="J160" s="430">
        <v>3.7</v>
      </c>
      <c r="K160" s="212">
        <v>1.9</v>
      </c>
      <c r="L160" s="212">
        <v>2</v>
      </c>
      <c r="M160" s="288">
        <v>1.95</v>
      </c>
      <c r="N160" s="278">
        <v>8.0500000000000007</v>
      </c>
      <c r="O160" s="277"/>
      <c r="P160" s="287">
        <v>11.75</v>
      </c>
      <c r="Q160" s="430">
        <v>4.5999999999999996</v>
      </c>
      <c r="R160" s="212">
        <v>2.8</v>
      </c>
      <c r="S160" s="212">
        <v>3.3</v>
      </c>
      <c r="T160" s="288">
        <v>3.05</v>
      </c>
      <c r="U160" s="278">
        <v>6.95</v>
      </c>
      <c r="V160" s="277"/>
      <c r="W160" s="287">
        <v>11.55</v>
      </c>
      <c r="X160" s="430"/>
      <c r="Y160" s="212"/>
      <c r="Z160" s="212"/>
      <c r="AA160" s="288" t="s">
        <v>328</v>
      </c>
      <c r="AB160" s="278" t="s">
        <v>328</v>
      </c>
      <c r="AC160" s="277"/>
      <c r="AD160" s="287">
        <v>0</v>
      </c>
      <c r="AE160" s="293">
        <v>33.5</v>
      </c>
      <c r="AF160" s="294"/>
      <c r="AG160" s="279"/>
    </row>
    <row r="161" spans="1:40" ht="12.75" customHeight="1" outlineLevel="1" x14ac:dyDescent="0.25">
      <c r="A161" s="176" t="s">
        <v>258</v>
      </c>
      <c r="B161" s="236">
        <v>8</v>
      </c>
      <c r="C161" s="430">
        <v>3.5</v>
      </c>
      <c r="D161" s="212">
        <v>2.2999999999999998</v>
      </c>
      <c r="E161" s="212">
        <v>1.9</v>
      </c>
      <c r="F161" s="288">
        <v>2.0999999999999996</v>
      </c>
      <c r="G161" s="278">
        <v>7.9</v>
      </c>
      <c r="H161" s="277"/>
      <c r="I161" s="287">
        <v>11.4</v>
      </c>
      <c r="J161" s="430">
        <v>3.7</v>
      </c>
      <c r="K161" s="212">
        <v>2.1</v>
      </c>
      <c r="L161" s="212">
        <v>2.1</v>
      </c>
      <c r="M161" s="288">
        <v>2.1</v>
      </c>
      <c r="N161" s="278">
        <v>7.9</v>
      </c>
      <c r="O161" s="277"/>
      <c r="P161" s="287">
        <v>11.600000000000001</v>
      </c>
      <c r="Q161" s="430">
        <v>4.4000000000000004</v>
      </c>
      <c r="R161" s="212">
        <v>2.4</v>
      </c>
      <c r="S161" s="212">
        <v>2.6</v>
      </c>
      <c r="T161" s="288">
        <v>2.5</v>
      </c>
      <c r="U161" s="278">
        <v>7.5</v>
      </c>
      <c r="V161" s="277"/>
      <c r="W161" s="287">
        <v>11.9</v>
      </c>
      <c r="X161" s="430">
        <v>5.3</v>
      </c>
      <c r="Y161" s="212">
        <v>1.8</v>
      </c>
      <c r="Z161" s="212">
        <v>2</v>
      </c>
      <c r="AA161" s="288">
        <v>1.9</v>
      </c>
      <c r="AB161" s="278">
        <v>8.1</v>
      </c>
      <c r="AC161" s="277"/>
      <c r="AD161" s="287">
        <v>13.399999999999999</v>
      </c>
      <c r="AE161" s="293">
        <v>48.3</v>
      </c>
      <c r="AF161" s="294"/>
      <c r="AG161" s="279"/>
    </row>
    <row r="162" spans="1:40" ht="12.75" customHeight="1" outlineLevel="1" x14ac:dyDescent="0.25">
      <c r="A162" s="176" t="s">
        <v>259</v>
      </c>
      <c r="B162" s="236">
        <v>7</v>
      </c>
      <c r="C162" s="430">
        <v>3.5</v>
      </c>
      <c r="D162" s="212">
        <v>2.9</v>
      </c>
      <c r="E162" s="212">
        <v>2.5</v>
      </c>
      <c r="F162" s="288">
        <v>2.7</v>
      </c>
      <c r="G162" s="278">
        <v>7.3</v>
      </c>
      <c r="H162" s="277"/>
      <c r="I162" s="287">
        <v>10.8</v>
      </c>
      <c r="J162" s="430"/>
      <c r="K162" s="212"/>
      <c r="L162" s="212"/>
      <c r="M162" s="288" t="s">
        <v>328</v>
      </c>
      <c r="N162" s="278" t="s">
        <v>328</v>
      </c>
      <c r="O162" s="277"/>
      <c r="P162" s="287">
        <v>0</v>
      </c>
      <c r="Q162" s="430">
        <v>4.5</v>
      </c>
      <c r="R162" s="212">
        <v>3</v>
      </c>
      <c r="S162" s="212">
        <v>3.2</v>
      </c>
      <c r="T162" s="288">
        <v>3.1</v>
      </c>
      <c r="U162" s="278">
        <v>6.9</v>
      </c>
      <c r="V162" s="277"/>
      <c r="W162" s="287">
        <v>11.4</v>
      </c>
      <c r="X162" s="430">
        <v>4.9000000000000004</v>
      </c>
      <c r="Y162" s="212">
        <v>2.2000000000000002</v>
      </c>
      <c r="Z162" s="212">
        <v>2.2000000000000002</v>
      </c>
      <c r="AA162" s="288">
        <v>2.2000000000000002</v>
      </c>
      <c r="AB162" s="278">
        <v>7.8</v>
      </c>
      <c r="AC162" s="277"/>
      <c r="AD162" s="287">
        <v>12.7</v>
      </c>
      <c r="AE162" s="293">
        <v>34.900000000000006</v>
      </c>
      <c r="AF162" s="294"/>
      <c r="AG162" s="279"/>
    </row>
    <row r="163" spans="1:40" ht="12.75" customHeight="1" outlineLevel="1" x14ac:dyDescent="0.25">
      <c r="A163" s="176" t="s">
        <v>260</v>
      </c>
      <c r="B163" s="236">
        <v>7</v>
      </c>
      <c r="C163" s="430">
        <v>3.5</v>
      </c>
      <c r="D163" s="212">
        <v>2.9</v>
      </c>
      <c r="E163" s="212">
        <v>2.7</v>
      </c>
      <c r="F163" s="288">
        <v>2.8</v>
      </c>
      <c r="G163" s="278">
        <v>7.2</v>
      </c>
      <c r="H163" s="277"/>
      <c r="I163" s="287">
        <v>10.7</v>
      </c>
      <c r="J163" s="430">
        <v>3.7</v>
      </c>
      <c r="K163" s="212">
        <v>1.7</v>
      </c>
      <c r="L163" s="212">
        <v>1.4</v>
      </c>
      <c r="M163" s="288">
        <v>1.5499999999999998</v>
      </c>
      <c r="N163" s="278">
        <v>8.4499999999999993</v>
      </c>
      <c r="O163" s="277"/>
      <c r="P163" s="287">
        <v>12.149999999999999</v>
      </c>
      <c r="Q163" s="430">
        <v>4.0999999999999996</v>
      </c>
      <c r="R163" s="212">
        <v>2.2999999999999998</v>
      </c>
      <c r="S163" s="212">
        <v>2.2000000000000002</v>
      </c>
      <c r="T163" s="288">
        <v>2.25</v>
      </c>
      <c r="U163" s="278">
        <v>7.75</v>
      </c>
      <c r="V163" s="277"/>
      <c r="W163" s="287">
        <v>11.85</v>
      </c>
      <c r="X163" s="430">
        <v>5.0999999999999996</v>
      </c>
      <c r="Y163" s="212">
        <v>3</v>
      </c>
      <c r="Z163" s="212">
        <v>3.4</v>
      </c>
      <c r="AA163" s="288">
        <v>3.2</v>
      </c>
      <c r="AB163" s="278">
        <v>6.8</v>
      </c>
      <c r="AC163" s="277"/>
      <c r="AD163" s="287">
        <v>11.899999999999999</v>
      </c>
      <c r="AE163" s="293">
        <v>46.599999999999994</v>
      </c>
      <c r="AF163" s="294"/>
      <c r="AG163" s="279"/>
    </row>
    <row r="164" spans="1:40" s="131" customFormat="1" ht="16.5" customHeight="1" thickBot="1" x14ac:dyDescent="0.3">
      <c r="A164" s="299" t="s">
        <v>255</v>
      </c>
      <c r="B164" s="300"/>
      <c r="C164" s="431"/>
      <c r="D164" s="302"/>
      <c r="E164" s="302"/>
      <c r="F164" s="303"/>
      <c r="G164" s="304"/>
      <c r="H164" s="301"/>
      <c r="I164" s="305">
        <v>32.900000000000006</v>
      </c>
      <c r="J164" s="431"/>
      <c r="K164" s="302"/>
      <c r="L164" s="302"/>
      <c r="M164" s="303"/>
      <c r="N164" s="304"/>
      <c r="O164" s="301"/>
      <c r="P164" s="305">
        <v>35.5</v>
      </c>
      <c r="Q164" s="431"/>
      <c r="R164" s="302"/>
      <c r="S164" s="302"/>
      <c r="T164" s="303"/>
      <c r="U164" s="304"/>
      <c r="V164" s="301"/>
      <c r="W164" s="305">
        <v>35.299999999999997</v>
      </c>
      <c r="X164" s="431"/>
      <c r="Y164" s="302"/>
      <c r="Z164" s="302"/>
      <c r="AA164" s="303"/>
      <c r="AB164" s="304"/>
      <c r="AC164" s="301"/>
      <c r="AD164" s="305">
        <v>38</v>
      </c>
      <c r="AE164" s="306">
        <v>141.69999999999999</v>
      </c>
      <c r="AF164" s="295">
        <v>5</v>
      </c>
      <c r="AG164" s="149"/>
    </row>
    <row r="165" spans="1:40" s="144" customFormat="1" ht="13.5" outlineLevel="1" thickTop="1" x14ac:dyDescent="0.2">
      <c r="A165" s="451" t="s">
        <v>250</v>
      </c>
      <c r="B165" s="234" t="s">
        <v>226</v>
      </c>
      <c r="C165" s="429" t="s">
        <v>61</v>
      </c>
      <c r="D165" s="229" t="s">
        <v>35</v>
      </c>
      <c r="E165" s="229" t="s">
        <v>36</v>
      </c>
      <c r="F165" s="289" t="s">
        <v>72</v>
      </c>
      <c r="G165" s="266" t="s">
        <v>62</v>
      </c>
      <c r="H165" s="249" t="s">
        <v>65</v>
      </c>
      <c r="I165" s="290" t="s">
        <v>2</v>
      </c>
      <c r="J165" s="429" t="s">
        <v>61</v>
      </c>
      <c r="K165" s="229" t="s">
        <v>35</v>
      </c>
      <c r="L165" s="229" t="s">
        <v>36</v>
      </c>
      <c r="M165" s="289" t="s">
        <v>72</v>
      </c>
      <c r="N165" s="266" t="s">
        <v>62</v>
      </c>
      <c r="O165" s="249" t="s">
        <v>65</v>
      </c>
      <c r="P165" s="290" t="s">
        <v>3</v>
      </c>
      <c r="Q165" s="429" t="s">
        <v>61</v>
      </c>
      <c r="R165" s="229" t="s">
        <v>35</v>
      </c>
      <c r="S165" s="229" t="s">
        <v>36</v>
      </c>
      <c r="T165" s="289" t="s">
        <v>72</v>
      </c>
      <c r="U165" s="266" t="s">
        <v>62</v>
      </c>
      <c r="V165" s="249" t="s">
        <v>65</v>
      </c>
      <c r="W165" s="290" t="s">
        <v>4</v>
      </c>
      <c r="X165" s="429" t="s">
        <v>61</v>
      </c>
      <c r="Y165" s="229" t="s">
        <v>35</v>
      </c>
      <c r="Z165" s="229" t="s">
        <v>36</v>
      </c>
      <c r="AA165" s="289" t="s">
        <v>72</v>
      </c>
      <c r="AB165" s="266" t="s">
        <v>62</v>
      </c>
      <c r="AC165" s="249" t="s">
        <v>65</v>
      </c>
      <c r="AD165" s="290" t="s">
        <v>1</v>
      </c>
      <c r="AE165" s="291" t="s">
        <v>8</v>
      </c>
      <c r="AF165" s="291" t="s">
        <v>14</v>
      </c>
      <c r="AG165" s="148"/>
      <c r="AH165" s="143"/>
      <c r="AI165" s="147"/>
      <c r="AJ165" s="204"/>
      <c r="AK165" s="148"/>
      <c r="AL165" s="204"/>
      <c r="AM165" s="147"/>
      <c r="AN165" s="200"/>
    </row>
    <row r="166" spans="1:40" ht="12.75" customHeight="1" outlineLevel="1" x14ac:dyDescent="0.25">
      <c r="A166" s="292" t="s">
        <v>251</v>
      </c>
      <c r="B166" s="236">
        <v>8</v>
      </c>
      <c r="C166" s="430">
        <v>3.5</v>
      </c>
      <c r="D166" s="212">
        <v>3</v>
      </c>
      <c r="E166" s="212">
        <v>3.4</v>
      </c>
      <c r="F166" s="288">
        <v>3.2</v>
      </c>
      <c r="G166" s="278">
        <v>6.8</v>
      </c>
      <c r="H166" s="277"/>
      <c r="I166" s="287">
        <v>10.3</v>
      </c>
      <c r="J166" s="430">
        <v>3.2</v>
      </c>
      <c r="K166" s="212">
        <v>4.5999999999999996</v>
      </c>
      <c r="L166" s="212">
        <v>4.5</v>
      </c>
      <c r="M166" s="288">
        <v>4.55</v>
      </c>
      <c r="N166" s="278">
        <v>5.45</v>
      </c>
      <c r="O166" s="277"/>
      <c r="P166" s="287">
        <v>8.65</v>
      </c>
      <c r="Q166" s="430">
        <v>4.2</v>
      </c>
      <c r="R166" s="212">
        <v>2.7</v>
      </c>
      <c r="S166" s="212">
        <v>2.6</v>
      </c>
      <c r="T166" s="288">
        <v>2.6500000000000004</v>
      </c>
      <c r="U166" s="278">
        <v>7.35</v>
      </c>
      <c r="V166" s="277"/>
      <c r="W166" s="287">
        <v>11.55</v>
      </c>
      <c r="X166" s="430">
        <v>4.9000000000000004</v>
      </c>
      <c r="Y166" s="212">
        <v>3.6</v>
      </c>
      <c r="Z166" s="212">
        <v>3.5</v>
      </c>
      <c r="AA166" s="288">
        <v>3.55</v>
      </c>
      <c r="AB166" s="278">
        <v>6.45</v>
      </c>
      <c r="AC166" s="277"/>
      <c r="AD166" s="287">
        <v>11.350000000000001</v>
      </c>
      <c r="AE166" s="293">
        <v>41.850000000000009</v>
      </c>
      <c r="AF166" s="294"/>
      <c r="AG166" s="279"/>
    </row>
    <row r="167" spans="1:40" ht="12.75" customHeight="1" outlineLevel="1" x14ac:dyDescent="0.25">
      <c r="A167" s="176" t="s">
        <v>252</v>
      </c>
      <c r="B167" s="236">
        <v>9</v>
      </c>
      <c r="C167" s="430">
        <v>3.5</v>
      </c>
      <c r="D167" s="212">
        <v>3.3</v>
      </c>
      <c r="E167" s="212">
        <v>3.7</v>
      </c>
      <c r="F167" s="288">
        <v>3.5</v>
      </c>
      <c r="G167" s="278">
        <v>6.5</v>
      </c>
      <c r="H167" s="277"/>
      <c r="I167" s="287">
        <v>10</v>
      </c>
      <c r="J167" s="430">
        <v>3.7</v>
      </c>
      <c r="K167" s="212">
        <v>2.7</v>
      </c>
      <c r="L167" s="212">
        <v>2.7</v>
      </c>
      <c r="M167" s="288">
        <v>2.7</v>
      </c>
      <c r="N167" s="278">
        <v>7.3</v>
      </c>
      <c r="O167" s="277"/>
      <c r="P167" s="287">
        <v>11</v>
      </c>
      <c r="Q167" s="430">
        <v>3.6</v>
      </c>
      <c r="R167" s="212">
        <v>3.5</v>
      </c>
      <c r="S167" s="212">
        <v>3.7</v>
      </c>
      <c r="T167" s="288">
        <v>3.6</v>
      </c>
      <c r="U167" s="278">
        <v>6.4</v>
      </c>
      <c r="V167" s="277"/>
      <c r="W167" s="287">
        <v>10</v>
      </c>
      <c r="X167" s="430">
        <v>4.7</v>
      </c>
      <c r="Y167" s="212">
        <v>3.2</v>
      </c>
      <c r="Z167" s="212">
        <v>3</v>
      </c>
      <c r="AA167" s="288">
        <v>3.1</v>
      </c>
      <c r="AB167" s="278">
        <v>6.9</v>
      </c>
      <c r="AC167" s="277"/>
      <c r="AD167" s="287">
        <v>11.600000000000001</v>
      </c>
      <c r="AE167" s="293">
        <v>42.6</v>
      </c>
      <c r="AF167" s="294"/>
      <c r="AG167" s="279"/>
    </row>
    <row r="168" spans="1:40" ht="12.75" customHeight="1" outlineLevel="1" x14ac:dyDescent="0.25">
      <c r="A168" s="176" t="s">
        <v>253</v>
      </c>
      <c r="B168" s="236">
        <v>8</v>
      </c>
      <c r="C168" s="430">
        <v>3.5</v>
      </c>
      <c r="D168" s="212">
        <v>3</v>
      </c>
      <c r="E168" s="212">
        <v>2.7</v>
      </c>
      <c r="F168" s="288">
        <v>2.85</v>
      </c>
      <c r="G168" s="278">
        <v>7.15</v>
      </c>
      <c r="H168" s="277"/>
      <c r="I168" s="287">
        <v>10.65</v>
      </c>
      <c r="J168" s="430">
        <v>3.7</v>
      </c>
      <c r="K168" s="212">
        <v>2.7</v>
      </c>
      <c r="L168" s="212">
        <v>2.5</v>
      </c>
      <c r="M168" s="288">
        <v>2.6</v>
      </c>
      <c r="N168" s="278">
        <v>7.4</v>
      </c>
      <c r="O168" s="277"/>
      <c r="P168" s="287">
        <v>11.100000000000001</v>
      </c>
      <c r="Q168" s="430">
        <v>3.6</v>
      </c>
      <c r="R168" s="212">
        <v>2</v>
      </c>
      <c r="S168" s="212">
        <v>2</v>
      </c>
      <c r="T168" s="288">
        <v>2</v>
      </c>
      <c r="U168" s="278">
        <v>8</v>
      </c>
      <c r="V168" s="277"/>
      <c r="W168" s="287">
        <v>11.6</v>
      </c>
      <c r="X168" s="430">
        <v>4.5</v>
      </c>
      <c r="Y168" s="212">
        <v>3.2</v>
      </c>
      <c r="Z168" s="212">
        <v>3.3</v>
      </c>
      <c r="AA168" s="288">
        <v>3.25</v>
      </c>
      <c r="AB168" s="278">
        <v>6.75</v>
      </c>
      <c r="AC168" s="277"/>
      <c r="AD168" s="287">
        <v>11.25</v>
      </c>
      <c r="AE168" s="293">
        <v>44.6</v>
      </c>
      <c r="AF168" s="294"/>
      <c r="AG168" s="279"/>
    </row>
    <row r="169" spans="1:40" ht="12.75" customHeight="1" outlineLevel="1" x14ac:dyDescent="0.25">
      <c r="A169" s="176" t="s">
        <v>254</v>
      </c>
      <c r="B169" s="236">
        <v>8</v>
      </c>
      <c r="C169" s="430">
        <v>3.5</v>
      </c>
      <c r="D169" s="212">
        <v>3.5</v>
      </c>
      <c r="E169" s="212">
        <v>3.7</v>
      </c>
      <c r="F169" s="288">
        <v>3.6</v>
      </c>
      <c r="G169" s="278">
        <v>6.4</v>
      </c>
      <c r="H169" s="277"/>
      <c r="I169" s="287">
        <v>9.9</v>
      </c>
      <c r="J169" s="430">
        <v>3.5</v>
      </c>
      <c r="K169" s="212">
        <v>3.1</v>
      </c>
      <c r="L169" s="212">
        <v>2.9</v>
      </c>
      <c r="M169" s="288">
        <v>3</v>
      </c>
      <c r="N169" s="278">
        <v>7</v>
      </c>
      <c r="O169" s="277">
        <v>1</v>
      </c>
      <c r="P169" s="287">
        <v>9.5</v>
      </c>
      <c r="Q169" s="430">
        <v>3.6</v>
      </c>
      <c r="R169" s="212">
        <v>1.7</v>
      </c>
      <c r="S169" s="212">
        <v>1.9</v>
      </c>
      <c r="T169" s="288">
        <v>1.7999999999999998</v>
      </c>
      <c r="U169" s="278">
        <v>8.1999999999999993</v>
      </c>
      <c r="V169" s="277"/>
      <c r="W169" s="287">
        <v>11.799999999999999</v>
      </c>
      <c r="X169" s="430">
        <v>4.7</v>
      </c>
      <c r="Y169" s="212">
        <v>2.2999999999999998</v>
      </c>
      <c r="Z169" s="212">
        <v>2.5</v>
      </c>
      <c r="AA169" s="288">
        <v>2.4</v>
      </c>
      <c r="AB169" s="278">
        <v>7.6</v>
      </c>
      <c r="AC169" s="277"/>
      <c r="AD169" s="287">
        <v>12.3</v>
      </c>
      <c r="AE169" s="293">
        <v>43.5</v>
      </c>
      <c r="AF169" s="294"/>
      <c r="AG169" s="279"/>
    </row>
    <row r="170" spans="1:40" s="131" customFormat="1" ht="16.5" customHeight="1" thickBot="1" x14ac:dyDescent="0.3">
      <c r="A170" s="299" t="s">
        <v>250</v>
      </c>
      <c r="B170" s="300"/>
      <c r="C170" s="431"/>
      <c r="D170" s="302"/>
      <c r="E170" s="302"/>
      <c r="F170" s="303"/>
      <c r="G170" s="304"/>
      <c r="H170" s="301"/>
      <c r="I170" s="305">
        <v>30.950000000000003</v>
      </c>
      <c r="J170" s="431"/>
      <c r="K170" s="302"/>
      <c r="L170" s="302"/>
      <c r="M170" s="303"/>
      <c r="N170" s="304"/>
      <c r="O170" s="301"/>
      <c r="P170" s="305">
        <v>31.6</v>
      </c>
      <c r="Q170" s="431"/>
      <c r="R170" s="302"/>
      <c r="S170" s="302"/>
      <c r="T170" s="303"/>
      <c r="U170" s="304"/>
      <c r="V170" s="301"/>
      <c r="W170" s="305">
        <v>34.950000000000003</v>
      </c>
      <c r="X170" s="431"/>
      <c r="Y170" s="302"/>
      <c r="Z170" s="302"/>
      <c r="AA170" s="303"/>
      <c r="AB170" s="304"/>
      <c r="AC170" s="301"/>
      <c r="AD170" s="305">
        <v>35.25</v>
      </c>
      <c r="AE170" s="306">
        <v>132.75</v>
      </c>
      <c r="AF170" s="295">
        <v>6</v>
      </c>
      <c r="AG170" s="149"/>
    </row>
    <row r="171" spans="1:40" ht="12" customHeight="1" thickTop="1" x14ac:dyDescent="0.2"/>
    <row r="172" spans="1:40" ht="12" customHeight="1" x14ac:dyDescent="0.2"/>
    <row r="173" spans="1:40" ht="12" customHeight="1" x14ac:dyDescent="0.2"/>
  </sheetData>
  <sheetProtection formatCells="0" formatColumns="0" formatRows="0" selectLockedCells="1" sort="0"/>
  <sortState ref="A162:AU215">
    <sortCondition descending="1" ref="AE162:AE215"/>
  </sortState>
  <mergeCells count="8">
    <mergeCell ref="D3:F3"/>
    <mergeCell ref="K3:M3"/>
    <mergeCell ref="R3:T3"/>
    <mergeCell ref="Y3:AA3"/>
    <mergeCell ref="D79:F79"/>
    <mergeCell ref="K79:M79"/>
    <mergeCell ref="R79:T79"/>
    <mergeCell ref="Y79:AA79"/>
  </mergeCells>
  <conditionalFormatting sqref="AE165 AE158 AE150 AE142 AE134 AE128 AE118 AE102 AE111 AE95 AE87 AE81 AE72 AE63 AE56 AE49 AE43 AE35 AE28 AE21 AE13 AE5">
    <cfRule type="cellIs" dxfId="11" priority="2908" stopIfTrue="1" operator="equal">
      <formula>1</formula>
    </cfRule>
    <cfRule type="cellIs" dxfId="10" priority="2909" stopIfTrue="1" operator="equal">
      <formula>2</formula>
    </cfRule>
    <cfRule type="cellIs" dxfId="9" priority="2910" stopIfTrue="1" operator="equal">
      <formula>3</formula>
    </cfRule>
  </conditionalFormatting>
  <conditionalFormatting sqref="AE165 AE158 AE150 AE142 AE134 AE128 AE118 AE102 AE111 AE95 AE87 AE81 AE63 AE72 AE56 AE49 AE43 AE35 AE28 AE21 AE13 AE5">
    <cfRule type="cellIs" dxfId="8" priority="1117" stopIfTrue="1" operator="equal">
      <formula>1</formula>
    </cfRule>
    <cfRule type="cellIs" dxfId="7" priority="1118" stopIfTrue="1" operator="equal">
      <formula>2</formula>
    </cfRule>
    <cfRule type="cellIs" dxfId="6" priority="1119" stopIfTrue="1" operator="equal">
      <formula>3</formula>
    </cfRule>
  </conditionalFormatting>
  <printOptions horizontalCentered="1"/>
  <pageMargins left="0.22" right="0.11811023622047245" top="0.15748031496062992" bottom="0.11811023622047245" header="0.11811023622047245" footer="0.11811023622047245"/>
  <pageSetup paperSize="9" fitToHeight="7" orientation="landscape" horizontalDpi="180" verticalDpi="180" r:id="rId1"/>
  <headerFooter alignWithMargins="0"/>
  <rowBreaks count="1" manualBreakCount="1">
    <brk id="1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tabSelected="1" topLeftCell="A6" workbookViewId="0">
      <selection activeCell="U44" sqref="U44"/>
    </sheetView>
  </sheetViews>
  <sheetFormatPr baseColWidth="10" defaultRowHeight="15" outlineLevelRow="1" outlineLevelCol="3" x14ac:dyDescent="0.25"/>
  <cols>
    <col min="1" max="1" width="18" style="180" customWidth="1"/>
    <col min="2" max="2" width="3.28515625" style="151" bestFit="1" customWidth="1"/>
    <col min="3" max="3" width="3.85546875" style="280" customWidth="1" outlineLevel="2"/>
    <col min="4" max="5" width="3.28515625" style="213" customWidth="1" outlineLevel="3"/>
    <col min="6" max="6" width="4.140625" style="447" customWidth="1" outlineLevel="3"/>
    <col min="7" max="7" width="4" style="286" customWidth="1" outlineLevel="2"/>
    <col min="8" max="8" width="2.5703125" style="442" bestFit="1" customWidth="1" outlineLevel="2"/>
    <col min="9" max="9" width="6.42578125" style="181" bestFit="1" customWidth="1" outlineLevel="1"/>
    <col min="10" max="10" width="3.85546875" style="280" customWidth="1" outlineLevel="2"/>
    <col min="11" max="12" width="3.28515625" style="213" customWidth="1" outlineLevel="3"/>
    <col min="13" max="13" width="4.140625" style="447" customWidth="1" outlineLevel="3"/>
    <col min="14" max="14" width="4" style="286" customWidth="1" outlineLevel="2"/>
    <col min="15" max="15" width="3.42578125" style="442" customWidth="1" outlineLevel="2"/>
    <col min="16" max="16" width="6.28515625" style="181" bestFit="1" customWidth="1" outlineLevel="1"/>
    <col min="17" max="17" width="3.85546875" style="280" customWidth="1" outlineLevel="2"/>
    <col min="18" max="19" width="3.28515625" style="213" customWidth="1" outlineLevel="3"/>
    <col min="20" max="20" width="4.140625" style="447" customWidth="1" outlineLevel="3"/>
    <col min="21" max="21" width="4" style="286" customWidth="1" outlineLevel="2"/>
    <col min="22" max="22" width="2.5703125" style="442" bestFit="1" customWidth="1" outlineLevel="2"/>
    <col min="23" max="23" width="6.42578125" style="181" bestFit="1" customWidth="1" outlineLevel="1"/>
    <col min="24" max="24" width="3.85546875" style="280" customWidth="1" outlineLevel="2"/>
    <col min="25" max="26" width="3.28515625" style="213" customWidth="1" outlineLevel="3"/>
    <col min="27" max="27" width="4.140625" style="447" customWidth="1" outlineLevel="3"/>
    <col min="28" max="28" width="4" style="286" customWidth="1" outlineLevel="2"/>
    <col min="29" max="29" width="3.140625" style="442" customWidth="1" outlineLevel="2"/>
    <col min="30" max="30" width="6" style="181" bestFit="1" customWidth="1" outlineLevel="1"/>
    <col min="31" max="31" width="7.28515625" style="182" bestFit="1" customWidth="1"/>
    <col min="32" max="32" width="3.140625" style="183" bestFit="1" customWidth="1"/>
    <col min="33" max="33" width="1.85546875" style="279" customWidth="1"/>
    <col min="34" max="16384" width="11.42578125" style="167"/>
  </cols>
  <sheetData>
    <row r="1" spans="1:40" s="131" customFormat="1" ht="17.25" customHeight="1" x14ac:dyDescent="0.2">
      <c r="A1" s="187" t="s">
        <v>71</v>
      </c>
      <c r="B1" s="123"/>
      <c r="C1" s="124"/>
      <c r="D1" s="124"/>
      <c r="E1" s="124"/>
      <c r="F1" s="448"/>
      <c r="G1" s="124"/>
      <c r="H1" s="435"/>
      <c r="I1" s="156"/>
      <c r="J1" s="124"/>
      <c r="K1" s="214"/>
      <c r="L1" s="214"/>
      <c r="M1" s="156"/>
      <c r="N1" s="124"/>
      <c r="O1" s="435"/>
      <c r="P1" s="155"/>
      <c r="Q1" s="124"/>
      <c r="R1" s="216"/>
      <c r="S1" s="216"/>
      <c r="T1" s="156"/>
      <c r="U1" s="124"/>
      <c r="V1" s="435"/>
      <c r="W1" s="155"/>
      <c r="X1" s="124"/>
      <c r="Y1" s="124"/>
      <c r="Z1" s="124"/>
      <c r="AA1" s="155"/>
      <c r="AB1" s="124"/>
      <c r="AC1" s="435"/>
      <c r="AD1" s="126"/>
      <c r="AE1" s="157"/>
      <c r="AF1" s="261"/>
      <c r="AG1" s="128"/>
      <c r="AH1" s="125"/>
      <c r="AI1" s="156"/>
      <c r="AJ1" s="129"/>
      <c r="AK1" s="127"/>
      <c r="AL1" s="130"/>
      <c r="AM1" s="123"/>
      <c r="AN1" s="282"/>
    </row>
    <row r="2" spans="1:40" s="131" customFormat="1" ht="21" x14ac:dyDescent="0.35">
      <c r="A2" s="395" t="s">
        <v>77</v>
      </c>
      <c r="B2" s="132"/>
      <c r="C2" s="133"/>
      <c r="D2" s="133"/>
      <c r="E2" s="133"/>
      <c r="F2" s="449"/>
      <c r="G2" s="133"/>
      <c r="H2" s="436"/>
      <c r="I2" s="160"/>
      <c r="J2" s="133"/>
      <c r="K2" s="135"/>
      <c r="L2" s="215"/>
      <c r="M2" s="433" t="s">
        <v>24</v>
      </c>
      <c r="N2" s="133"/>
      <c r="O2" s="436"/>
      <c r="P2" s="159"/>
      <c r="Q2" s="133"/>
      <c r="R2" s="217"/>
      <c r="S2" s="217"/>
      <c r="T2" s="160"/>
      <c r="U2" s="133"/>
      <c r="V2" s="436"/>
      <c r="W2" s="283"/>
      <c r="X2" s="133"/>
      <c r="Y2" s="133"/>
      <c r="Z2" s="133"/>
      <c r="AA2" s="159"/>
      <c r="AB2" s="133"/>
      <c r="AC2" s="436"/>
      <c r="AD2" s="161"/>
      <c r="AE2" s="162"/>
      <c r="AF2" s="264"/>
      <c r="AG2" s="136"/>
      <c r="AH2" s="134"/>
      <c r="AI2" s="160"/>
      <c r="AJ2" s="138"/>
      <c r="AK2" s="135"/>
      <c r="AL2" s="139"/>
      <c r="AM2" s="140"/>
    </row>
    <row r="3" spans="1:40" s="131" customFormat="1" ht="12" customHeight="1" thickBot="1" x14ac:dyDescent="0.3">
      <c r="A3" s="168"/>
      <c r="B3" s="169"/>
      <c r="C3" s="284"/>
      <c r="D3" s="455" t="s">
        <v>76</v>
      </c>
      <c r="E3" s="455"/>
      <c r="F3" s="455"/>
      <c r="G3" s="285"/>
      <c r="H3" s="437"/>
      <c r="I3" s="164"/>
      <c r="J3" s="284"/>
      <c r="K3" s="455" t="s">
        <v>76</v>
      </c>
      <c r="L3" s="455"/>
      <c r="M3" s="455"/>
      <c r="N3" s="285"/>
      <c r="O3" s="437"/>
      <c r="P3" s="164"/>
      <c r="Q3" s="284"/>
      <c r="R3" s="455" t="s">
        <v>76</v>
      </c>
      <c r="S3" s="455"/>
      <c r="T3" s="455"/>
      <c r="U3" s="285"/>
      <c r="V3" s="437"/>
      <c r="W3" s="164"/>
      <c r="X3" s="284"/>
      <c r="Y3" s="455" t="s">
        <v>76</v>
      </c>
      <c r="Z3" s="455"/>
      <c r="AA3" s="455"/>
      <c r="AB3" s="285"/>
      <c r="AC3" s="437"/>
      <c r="AD3" s="164"/>
      <c r="AE3" s="165"/>
      <c r="AF3" s="166"/>
      <c r="AG3" s="149"/>
    </row>
    <row r="4" spans="1:40" s="173" customFormat="1" ht="18" customHeight="1" thickBot="1" x14ac:dyDescent="0.25">
      <c r="A4" s="206" t="s">
        <v>63</v>
      </c>
      <c r="B4" s="141"/>
      <c r="C4" s="274"/>
      <c r="D4" s="211"/>
      <c r="E4" s="211"/>
      <c r="F4" s="443"/>
      <c r="G4" s="275"/>
      <c r="H4" s="438"/>
      <c r="I4" s="170"/>
      <c r="J4" s="274"/>
      <c r="K4" s="211"/>
      <c r="L4" s="211"/>
      <c r="M4" s="443"/>
      <c r="N4" s="275"/>
      <c r="O4" s="438"/>
      <c r="P4" s="170"/>
      <c r="Q4" s="274"/>
      <c r="R4" s="211"/>
      <c r="S4" s="211"/>
      <c r="T4" s="443"/>
      <c r="U4" s="275"/>
      <c r="V4" s="438"/>
      <c r="W4" s="170"/>
      <c r="X4" s="274"/>
      <c r="Y4" s="211"/>
      <c r="Z4" s="211"/>
      <c r="AA4" s="443"/>
      <c r="AB4" s="275"/>
      <c r="AC4" s="438"/>
      <c r="AD4" s="170"/>
      <c r="AE4" s="171"/>
      <c r="AF4" s="172"/>
      <c r="AG4" s="276"/>
    </row>
    <row r="5" spans="1:40" s="174" customFormat="1" ht="12.75" customHeight="1" outlineLevel="1" x14ac:dyDescent="0.2">
      <c r="A5" s="451" t="s">
        <v>164</v>
      </c>
      <c r="B5" s="382" t="s">
        <v>66</v>
      </c>
      <c r="C5" s="383" t="s">
        <v>61</v>
      </c>
      <c r="D5" s="229" t="s">
        <v>35</v>
      </c>
      <c r="E5" s="229" t="s">
        <v>36</v>
      </c>
      <c r="F5" s="444" t="s">
        <v>72</v>
      </c>
      <c r="G5" s="384" t="s">
        <v>62</v>
      </c>
      <c r="H5" s="439" t="s">
        <v>65</v>
      </c>
      <c r="I5" s="385" t="s">
        <v>2</v>
      </c>
      <c r="J5" s="383" t="s">
        <v>61</v>
      </c>
      <c r="K5" s="229" t="s">
        <v>35</v>
      </c>
      <c r="L5" s="229" t="s">
        <v>36</v>
      </c>
      <c r="M5" s="444" t="s">
        <v>72</v>
      </c>
      <c r="N5" s="384" t="s">
        <v>62</v>
      </c>
      <c r="O5" s="439" t="s">
        <v>65</v>
      </c>
      <c r="P5" s="385" t="s">
        <v>3</v>
      </c>
      <c r="Q5" s="383" t="s">
        <v>61</v>
      </c>
      <c r="R5" s="229" t="s">
        <v>35</v>
      </c>
      <c r="S5" s="229" t="s">
        <v>36</v>
      </c>
      <c r="T5" s="444" t="s">
        <v>72</v>
      </c>
      <c r="U5" s="384" t="s">
        <v>62</v>
      </c>
      <c r="V5" s="439" t="s">
        <v>65</v>
      </c>
      <c r="W5" s="385" t="s">
        <v>4</v>
      </c>
      <c r="X5" s="383" t="s">
        <v>61</v>
      </c>
      <c r="Y5" s="229" t="s">
        <v>35</v>
      </c>
      <c r="Z5" s="229" t="s">
        <v>36</v>
      </c>
      <c r="AA5" s="444" t="s">
        <v>72</v>
      </c>
      <c r="AB5" s="384" t="s">
        <v>62</v>
      </c>
      <c r="AC5" s="439" t="s">
        <v>65</v>
      </c>
      <c r="AD5" s="385" t="s">
        <v>1</v>
      </c>
      <c r="AE5" s="287" t="s">
        <v>8</v>
      </c>
      <c r="AF5" s="296" t="s">
        <v>14</v>
      </c>
      <c r="AG5" s="279"/>
    </row>
    <row r="6" spans="1:40" ht="12.75" customHeight="1" outlineLevel="1" x14ac:dyDescent="0.25">
      <c r="A6" s="386" t="s">
        <v>261</v>
      </c>
      <c r="B6" s="179">
        <v>2</v>
      </c>
      <c r="C6" s="277">
        <v>9</v>
      </c>
      <c r="D6" s="212">
        <v>2.2000000000000002</v>
      </c>
      <c r="E6" s="212">
        <v>1.8</v>
      </c>
      <c r="F6" s="445">
        <v>2</v>
      </c>
      <c r="G6" s="278">
        <v>8</v>
      </c>
      <c r="H6" s="440"/>
      <c r="I6" s="278">
        <v>17</v>
      </c>
      <c r="J6" s="277">
        <v>9</v>
      </c>
      <c r="K6" s="212">
        <v>1.6</v>
      </c>
      <c r="L6" s="212">
        <v>1.5</v>
      </c>
      <c r="M6" s="445">
        <v>1.55</v>
      </c>
      <c r="N6" s="278">
        <v>8.4499999999999993</v>
      </c>
      <c r="O6" s="440"/>
      <c r="P6" s="278">
        <v>17.45</v>
      </c>
      <c r="Q6" s="277">
        <v>9</v>
      </c>
      <c r="R6" s="212">
        <v>4.8</v>
      </c>
      <c r="S6" s="212">
        <v>4.4000000000000004</v>
      </c>
      <c r="T6" s="445">
        <v>4.5999999999999996</v>
      </c>
      <c r="U6" s="278">
        <v>5.4</v>
      </c>
      <c r="V6" s="440"/>
      <c r="W6" s="278">
        <v>14.4</v>
      </c>
      <c r="X6" s="277"/>
      <c r="Y6" s="212"/>
      <c r="Z6" s="212"/>
      <c r="AA6" s="445" t="s">
        <v>328</v>
      </c>
      <c r="AB6" s="278" t="s">
        <v>328</v>
      </c>
      <c r="AC6" s="440"/>
      <c r="AD6" s="278">
        <v>0</v>
      </c>
      <c r="AE6" s="293">
        <v>10.6</v>
      </c>
      <c r="AF6" s="387"/>
    </row>
    <row r="7" spans="1:40" ht="12.75" customHeight="1" outlineLevel="1" x14ac:dyDescent="0.25">
      <c r="A7" s="386" t="s">
        <v>262</v>
      </c>
      <c r="B7" s="179">
        <v>98</v>
      </c>
      <c r="C7" s="277"/>
      <c r="D7" s="212"/>
      <c r="E7" s="212"/>
      <c r="F7" s="445" t="s">
        <v>328</v>
      </c>
      <c r="G7" s="278" t="s">
        <v>328</v>
      </c>
      <c r="H7" s="440"/>
      <c r="I7" s="278">
        <v>0</v>
      </c>
      <c r="J7" s="277">
        <v>7.5</v>
      </c>
      <c r="K7" s="212">
        <v>2.9</v>
      </c>
      <c r="L7" s="212">
        <v>3.1</v>
      </c>
      <c r="M7" s="445">
        <v>3</v>
      </c>
      <c r="N7" s="278">
        <v>7</v>
      </c>
      <c r="O7" s="440"/>
      <c r="P7" s="278">
        <v>14.5</v>
      </c>
      <c r="Q7" s="277">
        <v>8</v>
      </c>
      <c r="R7" s="212">
        <v>2.8</v>
      </c>
      <c r="S7" s="212">
        <v>2.7</v>
      </c>
      <c r="T7" s="445">
        <v>2.75</v>
      </c>
      <c r="U7" s="278">
        <v>7.25</v>
      </c>
      <c r="V7" s="440"/>
      <c r="W7" s="278">
        <v>15.25</v>
      </c>
      <c r="X7" s="277">
        <v>8</v>
      </c>
      <c r="Y7" s="212">
        <v>1.2</v>
      </c>
      <c r="Z7" s="212">
        <v>1.5</v>
      </c>
      <c r="AA7" s="445">
        <v>1.35</v>
      </c>
      <c r="AB7" s="278">
        <v>8.65</v>
      </c>
      <c r="AC7" s="440"/>
      <c r="AD7" s="278">
        <v>16.649999999999999</v>
      </c>
      <c r="AE7" s="293">
        <v>35.549999999999997</v>
      </c>
      <c r="AF7" s="387"/>
    </row>
    <row r="8" spans="1:40" ht="12.75" customHeight="1" outlineLevel="1" x14ac:dyDescent="0.25">
      <c r="A8" s="386" t="s">
        <v>263</v>
      </c>
      <c r="B8" s="179">
        <v>0</v>
      </c>
      <c r="C8" s="277"/>
      <c r="D8" s="212"/>
      <c r="E8" s="212"/>
      <c r="F8" s="445" t="s">
        <v>328</v>
      </c>
      <c r="G8" s="278" t="s">
        <v>328</v>
      </c>
      <c r="H8" s="440"/>
      <c r="I8" s="278">
        <v>0</v>
      </c>
      <c r="J8" s="277"/>
      <c r="K8" s="212"/>
      <c r="L8" s="212"/>
      <c r="M8" s="445" t="s">
        <v>328</v>
      </c>
      <c r="N8" s="278" t="s">
        <v>328</v>
      </c>
      <c r="O8" s="440"/>
      <c r="P8" s="278">
        <v>0</v>
      </c>
      <c r="Q8" s="277">
        <v>9</v>
      </c>
      <c r="R8" s="212">
        <v>1.8</v>
      </c>
      <c r="S8" s="212">
        <v>1.8</v>
      </c>
      <c r="T8" s="445">
        <v>1.8</v>
      </c>
      <c r="U8" s="278">
        <v>8.1999999999999993</v>
      </c>
      <c r="V8" s="440"/>
      <c r="W8" s="278">
        <v>17.2</v>
      </c>
      <c r="X8" s="277">
        <v>9</v>
      </c>
      <c r="Y8" s="212">
        <v>1.7</v>
      </c>
      <c r="Z8" s="212">
        <v>1.7</v>
      </c>
      <c r="AA8" s="445">
        <v>1.7</v>
      </c>
      <c r="AB8" s="278">
        <v>8.3000000000000007</v>
      </c>
      <c r="AC8" s="440"/>
      <c r="AD8" s="278">
        <v>17.3</v>
      </c>
      <c r="AE8" s="293">
        <v>35.299999999999997</v>
      </c>
      <c r="AF8" s="387"/>
    </row>
    <row r="9" spans="1:40" ht="12.75" customHeight="1" outlineLevel="1" x14ac:dyDescent="0.25">
      <c r="A9" s="386" t="s">
        <v>264</v>
      </c>
      <c r="B9" s="179">
        <v>83</v>
      </c>
      <c r="C9" s="277">
        <v>9</v>
      </c>
      <c r="D9" s="212">
        <v>1.5</v>
      </c>
      <c r="E9" s="212">
        <v>1.3</v>
      </c>
      <c r="F9" s="445">
        <v>1.4</v>
      </c>
      <c r="G9" s="278">
        <v>8.6</v>
      </c>
      <c r="H9" s="440"/>
      <c r="I9" s="278">
        <v>17.600000000000001</v>
      </c>
      <c r="J9" s="277">
        <v>7</v>
      </c>
      <c r="K9" s="212">
        <v>0.7</v>
      </c>
      <c r="L9" s="212">
        <v>1</v>
      </c>
      <c r="M9" s="445">
        <v>0.85</v>
      </c>
      <c r="N9" s="278">
        <v>9.15</v>
      </c>
      <c r="O9" s="440"/>
      <c r="P9" s="278">
        <v>16.149999999999999</v>
      </c>
      <c r="Q9" s="277"/>
      <c r="R9" s="212"/>
      <c r="S9" s="212"/>
      <c r="T9" s="445" t="s">
        <v>328</v>
      </c>
      <c r="U9" s="278" t="s">
        <v>328</v>
      </c>
      <c r="V9" s="440"/>
      <c r="W9" s="278">
        <v>0</v>
      </c>
      <c r="X9" s="277">
        <v>8</v>
      </c>
      <c r="Y9" s="212">
        <v>1.5</v>
      </c>
      <c r="Z9" s="212">
        <v>1.3</v>
      </c>
      <c r="AA9" s="445">
        <v>1.4</v>
      </c>
      <c r="AB9" s="278">
        <v>8.6</v>
      </c>
      <c r="AC9" s="440"/>
      <c r="AD9" s="278">
        <v>16.600000000000001</v>
      </c>
      <c r="AE9" s="293">
        <v>26.3</v>
      </c>
      <c r="AF9" s="387"/>
    </row>
    <row r="10" spans="1:40" ht="12.75" customHeight="1" outlineLevel="1" x14ac:dyDescent="0.25">
      <c r="A10" s="386" t="s">
        <v>265</v>
      </c>
      <c r="B10" s="179">
        <v>2</v>
      </c>
      <c r="C10" s="277">
        <v>9</v>
      </c>
      <c r="D10" s="212">
        <v>1.8</v>
      </c>
      <c r="E10" s="212">
        <v>1.8</v>
      </c>
      <c r="F10" s="445">
        <v>1.8</v>
      </c>
      <c r="G10" s="278">
        <v>8.1999999999999993</v>
      </c>
      <c r="H10" s="440"/>
      <c r="I10" s="278">
        <v>17.2</v>
      </c>
      <c r="J10" s="277"/>
      <c r="K10" s="212"/>
      <c r="L10" s="212"/>
      <c r="M10" s="445" t="s">
        <v>328</v>
      </c>
      <c r="N10" s="278" t="s">
        <v>328</v>
      </c>
      <c r="O10" s="440"/>
      <c r="P10" s="278">
        <v>0</v>
      </c>
      <c r="Q10" s="277"/>
      <c r="R10" s="212"/>
      <c r="S10" s="212"/>
      <c r="T10" s="445" t="s">
        <v>328</v>
      </c>
      <c r="U10" s="278" t="s">
        <v>328</v>
      </c>
      <c r="V10" s="440"/>
      <c r="W10" s="278">
        <v>0</v>
      </c>
      <c r="X10" s="277">
        <v>8</v>
      </c>
      <c r="Y10" s="212">
        <v>2.5</v>
      </c>
      <c r="Z10" s="212">
        <v>2.4</v>
      </c>
      <c r="AA10" s="445">
        <v>2.4500000000000002</v>
      </c>
      <c r="AB10" s="278">
        <v>7.55</v>
      </c>
      <c r="AC10" s="440"/>
      <c r="AD10" s="278">
        <v>15.55</v>
      </c>
      <c r="AE10" s="293">
        <v>23.55</v>
      </c>
      <c r="AF10" s="387"/>
    </row>
    <row r="11" spans="1:40" ht="12.75" customHeight="1" outlineLevel="1" x14ac:dyDescent="0.25">
      <c r="A11" s="177" t="s">
        <v>266</v>
      </c>
      <c r="B11" s="145">
        <v>0</v>
      </c>
      <c r="C11" s="277"/>
      <c r="D11" s="212"/>
      <c r="E11" s="212"/>
      <c r="F11" s="445" t="s">
        <v>328</v>
      </c>
      <c r="G11" s="278" t="s">
        <v>328</v>
      </c>
      <c r="H11" s="440"/>
      <c r="I11" s="278">
        <v>0</v>
      </c>
      <c r="J11" s="277">
        <v>9</v>
      </c>
      <c r="K11" s="212">
        <v>0.7</v>
      </c>
      <c r="L11" s="212">
        <v>0.6</v>
      </c>
      <c r="M11" s="445">
        <v>0.64999999999999991</v>
      </c>
      <c r="N11" s="278">
        <v>9.35</v>
      </c>
      <c r="O11" s="440"/>
      <c r="P11" s="278">
        <v>18.350000000000001</v>
      </c>
      <c r="Q11" s="277">
        <v>9</v>
      </c>
      <c r="R11" s="212">
        <v>1.5</v>
      </c>
      <c r="S11" s="212">
        <v>1.5</v>
      </c>
      <c r="T11" s="445">
        <v>1.5</v>
      </c>
      <c r="U11" s="278">
        <v>8.5</v>
      </c>
      <c r="V11" s="440"/>
      <c r="W11" s="278">
        <v>17.5</v>
      </c>
      <c r="X11" s="277"/>
      <c r="Y11" s="212"/>
      <c r="Z11" s="212"/>
      <c r="AA11" s="445" t="s">
        <v>328</v>
      </c>
      <c r="AB11" s="278" t="s">
        <v>328</v>
      </c>
      <c r="AC11" s="440"/>
      <c r="AD11" s="278">
        <v>0</v>
      </c>
      <c r="AE11" s="293">
        <v>9.6999999999999993</v>
      </c>
      <c r="AF11" s="387"/>
    </row>
    <row r="12" spans="1:40" s="131" customFormat="1" ht="16.5" customHeight="1" thickBot="1" x14ac:dyDescent="0.3">
      <c r="A12" s="299" t="s">
        <v>164</v>
      </c>
      <c r="B12" s="393"/>
      <c r="C12" s="301"/>
      <c r="D12" s="302"/>
      <c r="E12" s="302"/>
      <c r="F12" s="446"/>
      <c r="G12" s="304"/>
      <c r="H12" s="441"/>
      <c r="I12" s="394">
        <v>52.3</v>
      </c>
      <c r="J12" s="301"/>
      <c r="K12" s="302"/>
      <c r="L12" s="302"/>
      <c r="M12" s="446"/>
      <c r="N12" s="304"/>
      <c r="O12" s="441"/>
      <c r="P12" s="394">
        <v>51.949999999999996</v>
      </c>
      <c r="Q12" s="301"/>
      <c r="R12" s="302"/>
      <c r="S12" s="302"/>
      <c r="T12" s="446"/>
      <c r="U12" s="304"/>
      <c r="V12" s="441"/>
      <c r="W12" s="394">
        <v>49.95</v>
      </c>
      <c r="X12" s="301"/>
      <c r="Y12" s="302"/>
      <c r="Z12" s="302"/>
      <c r="AA12" s="446"/>
      <c r="AB12" s="304"/>
      <c r="AC12" s="441"/>
      <c r="AD12" s="394">
        <v>50.550000000000004</v>
      </c>
      <c r="AE12" s="306">
        <v>204.75</v>
      </c>
      <c r="AF12" s="388">
        <v>1</v>
      </c>
      <c r="AG12" s="149"/>
    </row>
    <row r="13" spans="1:40" s="174" customFormat="1" ht="12.75" customHeight="1" outlineLevel="1" thickTop="1" x14ac:dyDescent="0.2">
      <c r="A13" s="451" t="s">
        <v>131</v>
      </c>
      <c r="B13" s="382" t="s">
        <v>66</v>
      </c>
      <c r="C13" s="383" t="s">
        <v>61</v>
      </c>
      <c r="D13" s="229" t="s">
        <v>35</v>
      </c>
      <c r="E13" s="229" t="s">
        <v>36</v>
      </c>
      <c r="F13" s="444" t="s">
        <v>72</v>
      </c>
      <c r="G13" s="384" t="s">
        <v>62</v>
      </c>
      <c r="H13" s="439" t="s">
        <v>65</v>
      </c>
      <c r="I13" s="385" t="s">
        <v>2</v>
      </c>
      <c r="J13" s="383" t="s">
        <v>61</v>
      </c>
      <c r="K13" s="229" t="s">
        <v>35</v>
      </c>
      <c r="L13" s="229" t="s">
        <v>36</v>
      </c>
      <c r="M13" s="444" t="s">
        <v>72</v>
      </c>
      <c r="N13" s="384" t="s">
        <v>62</v>
      </c>
      <c r="O13" s="439" t="s">
        <v>65</v>
      </c>
      <c r="P13" s="385" t="s">
        <v>3</v>
      </c>
      <c r="Q13" s="383" t="s">
        <v>61</v>
      </c>
      <c r="R13" s="229" t="s">
        <v>35</v>
      </c>
      <c r="S13" s="229" t="s">
        <v>36</v>
      </c>
      <c r="T13" s="444" t="s">
        <v>72</v>
      </c>
      <c r="U13" s="384" t="s">
        <v>62</v>
      </c>
      <c r="V13" s="439" t="s">
        <v>65</v>
      </c>
      <c r="W13" s="385" t="s">
        <v>4</v>
      </c>
      <c r="X13" s="383" t="s">
        <v>61</v>
      </c>
      <c r="Y13" s="229" t="s">
        <v>35</v>
      </c>
      <c r="Z13" s="229" t="s">
        <v>36</v>
      </c>
      <c r="AA13" s="444" t="s">
        <v>72</v>
      </c>
      <c r="AB13" s="384" t="s">
        <v>62</v>
      </c>
      <c r="AC13" s="439" t="s">
        <v>65</v>
      </c>
      <c r="AD13" s="385" t="s">
        <v>1</v>
      </c>
      <c r="AE13" s="287" t="s">
        <v>8</v>
      </c>
      <c r="AF13" s="296" t="s">
        <v>14</v>
      </c>
      <c r="AG13" s="279"/>
    </row>
    <row r="14" spans="1:40" ht="12.75" customHeight="1" outlineLevel="1" x14ac:dyDescent="0.25">
      <c r="A14" s="389" t="s">
        <v>148</v>
      </c>
      <c r="B14" s="175">
        <v>99</v>
      </c>
      <c r="C14" s="277">
        <v>9</v>
      </c>
      <c r="D14" s="212">
        <v>1.3</v>
      </c>
      <c r="E14" s="212">
        <v>1.5</v>
      </c>
      <c r="F14" s="445">
        <v>1.4</v>
      </c>
      <c r="G14" s="278">
        <v>8.6</v>
      </c>
      <c r="H14" s="440"/>
      <c r="I14" s="278">
        <v>17.600000000000001</v>
      </c>
      <c r="J14" s="277">
        <v>9</v>
      </c>
      <c r="K14" s="212">
        <v>1.8</v>
      </c>
      <c r="L14" s="212">
        <v>1.6</v>
      </c>
      <c r="M14" s="445">
        <v>1.7000000000000002</v>
      </c>
      <c r="N14" s="278">
        <v>8.3000000000000007</v>
      </c>
      <c r="O14" s="440"/>
      <c r="P14" s="278">
        <v>17.3</v>
      </c>
      <c r="Q14" s="277">
        <v>9</v>
      </c>
      <c r="R14" s="212">
        <v>2</v>
      </c>
      <c r="S14" s="212">
        <v>2</v>
      </c>
      <c r="T14" s="445">
        <v>2</v>
      </c>
      <c r="U14" s="278">
        <v>8</v>
      </c>
      <c r="V14" s="440"/>
      <c r="W14" s="278">
        <v>17</v>
      </c>
      <c r="X14" s="277">
        <v>9</v>
      </c>
      <c r="Y14" s="212">
        <v>1.8</v>
      </c>
      <c r="Z14" s="212">
        <v>1.8</v>
      </c>
      <c r="AA14" s="445">
        <v>1.8</v>
      </c>
      <c r="AB14" s="278">
        <v>8.1999999999999993</v>
      </c>
      <c r="AC14" s="440"/>
      <c r="AD14" s="278">
        <v>17.2</v>
      </c>
      <c r="AE14" s="293">
        <v>37</v>
      </c>
      <c r="AF14" s="387"/>
    </row>
    <row r="15" spans="1:40" ht="12.75" customHeight="1" outlineLevel="1" x14ac:dyDescent="0.25">
      <c r="A15" s="184" t="s">
        <v>149</v>
      </c>
      <c r="B15" s="175">
        <v>0</v>
      </c>
      <c r="C15" s="277"/>
      <c r="D15" s="212"/>
      <c r="E15" s="212"/>
      <c r="F15" s="445" t="s">
        <v>328</v>
      </c>
      <c r="G15" s="278" t="s">
        <v>328</v>
      </c>
      <c r="H15" s="440"/>
      <c r="I15" s="278">
        <v>0</v>
      </c>
      <c r="J15" s="277"/>
      <c r="K15" s="212"/>
      <c r="L15" s="212"/>
      <c r="M15" s="445" t="s">
        <v>328</v>
      </c>
      <c r="N15" s="278" t="s">
        <v>328</v>
      </c>
      <c r="O15" s="440"/>
      <c r="P15" s="278">
        <v>0</v>
      </c>
      <c r="Q15" s="277"/>
      <c r="R15" s="212"/>
      <c r="S15" s="212"/>
      <c r="T15" s="445" t="s">
        <v>328</v>
      </c>
      <c r="U15" s="278" t="s">
        <v>328</v>
      </c>
      <c r="V15" s="440"/>
      <c r="W15" s="278">
        <v>0</v>
      </c>
      <c r="X15" s="277">
        <v>8</v>
      </c>
      <c r="Y15" s="212">
        <v>1.8</v>
      </c>
      <c r="Z15" s="212">
        <v>2.2000000000000002</v>
      </c>
      <c r="AA15" s="445">
        <v>2</v>
      </c>
      <c r="AB15" s="278">
        <v>8</v>
      </c>
      <c r="AC15" s="440"/>
      <c r="AD15" s="278">
        <v>16</v>
      </c>
      <c r="AE15" s="293">
        <v>24</v>
      </c>
      <c r="AF15" s="387"/>
    </row>
    <row r="16" spans="1:40" ht="12.75" customHeight="1" outlineLevel="1" x14ac:dyDescent="0.25">
      <c r="A16" s="184" t="s">
        <v>327</v>
      </c>
      <c r="B16" s="175">
        <v>0</v>
      </c>
      <c r="C16" s="277">
        <v>9</v>
      </c>
      <c r="D16" s="212">
        <v>2.7</v>
      </c>
      <c r="E16" s="212">
        <v>2.5</v>
      </c>
      <c r="F16" s="445">
        <v>2.6</v>
      </c>
      <c r="G16" s="278">
        <v>7.4</v>
      </c>
      <c r="H16" s="440"/>
      <c r="I16" s="278">
        <v>16.399999999999999</v>
      </c>
      <c r="J16" s="277">
        <v>8</v>
      </c>
      <c r="K16" s="212">
        <v>1.7</v>
      </c>
      <c r="L16" s="212">
        <v>2.1</v>
      </c>
      <c r="M16" s="445">
        <v>1.9</v>
      </c>
      <c r="N16" s="278">
        <v>8.1</v>
      </c>
      <c r="O16" s="440"/>
      <c r="P16" s="278">
        <v>16.100000000000001</v>
      </c>
      <c r="Q16" s="277">
        <v>9</v>
      </c>
      <c r="R16" s="212">
        <v>3.5</v>
      </c>
      <c r="S16" s="212">
        <v>3.4</v>
      </c>
      <c r="T16" s="445">
        <v>3.45</v>
      </c>
      <c r="U16" s="278">
        <v>6.55</v>
      </c>
      <c r="V16" s="440"/>
      <c r="W16" s="278">
        <v>15.55</v>
      </c>
      <c r="X16" s="277"/>
      <c r="Y16" s="212"/>
      <c r="Z16" s="212"/>
      <c r="AA16" s="445" t="s">
        <v>328</v>
      </c>
      <c r="AB16" s="278" t="s">
        <v>328</v>
      </c>
      <c r="AC16" s="440"/>
      <c r="AD16" s="278">
        <v>0</v>
      </c>
      <c r="AE16" s="293">
        <v>10.7</v>
      </c>
      <c r="AF16" s="387"/>
    </row>
    <row r="17" spans="1:33" ht="12.75" customHeight="1" outlineLevel="1" x14ac:dyDescent="0.25">
      <c r="A17" s="184" t="s">
        <v>150</v>
      </c>
      <c r="B17" s="175">
        <v>97</v>
      </c>
      <c r="C17" s="277">
        <v>9</v>
      </c>
      <c r="D17" s="212">
        <v>1.2</v>
      </c>
      <c r="E17" s="212">
        <v>1.3</v>
      </c>
      <c r="F17" s="445">
        <v>1.25</v>
      </c>
      <c r="G17" s="278">
        <v>8.75</v>
      </c>
      <c r="H17" s="440"/>
      <c r="I17" s="278">
        <v>17.75</v>
      </c>
      <c r="J17" s="277">
        <v>9</v>
      </c>
      <c r="K17" s="212">
        <v>1</v>
      </c>
      <c r="L17" s="212">
        <v>1</v>
      </c>
      <c r="M17" s="445">
        <v>1</v>
      </c>
      <c r="N17" s="278">
        <v>9</v>
      </c>
      <c r="O17" s="440"/>
      <c r="P17" s="278">
        <v>18</v>
      </c>
      <c r="Q17" s="277">
        <v>9</v>
      </c>
      <c r="R17" s="212">
        <v>3.5</v>
      </c>
      <c r="S17" s="212">
        <v>3</v>
      </c>
      <c r="T17" s="445">
        <v>3.25</v>
      </c>
      <c r="U17" s="278">
        <v>6.75</v>
      </c>
      <c r="V17" s="440"/>
      <c r="W17" s="278">
        <v>15.75</v>
      </c>
      <c r="X17" s="277">
        <v>8</v>
      </c>
      <c r="Y17" s="212">
        <v>1.7</v>
      </c>
      <c r="Z17" s="212">
        <v>1.8</v>
      </c>
      <c r="AA17" s="445">
        <v>1.75</v>
      </c>
      <c r="AB17" s="278">
        <v>8.25</v>
      </c>
      <c r="AC17" s="440"/>
      <c r="AD17" s="278">
        <v>16.25</v>
      </c>
      <c r="AE17" s="293">
        <v>35.25</v>
      </c>
      <c r="AF17" s="387"/>
    </row>
    <row r="18" spans="1:33" ht="12.75" customHeight="1" outlineLevel="1" x14ac:dyDescent="0.25">
      <c r="A18" s="184" t="s">
        <v>151</v>
      </c>
      <c r="B18" s="175">
        <v>99</v>
      </c>
      <c r="C18" s="277">
        <v>9</v>
      </c>
      <c r="D18" s="212">
        <v>1.5</v>
      </c>
      <c r="E18" s="212">
        <v>2</v>
      </c>
      <c r="F18" s="445">
        <v>1.75</v>
      </c>
      <c r="G18" s="278">
        <v>8.25</v>
      </c>
      <c r="H18" s="440"/>
      <c r="I18" s="278">
        <v>17.25</v>
      </c>
      <c r="J18" s="277">
        <v>8</v>
      </c>
      <c r="K18" s="212">
        <v>0.9</v>
      </c>
      <c r="L18" s="212">
        <v>1.3</v>
      </c>
      <c r="M18" s="445">
        <v>1.1000000000000001</v>
      </c>
      <c r="N18" s="278">
        <v>8.9</v>
      </c>
      <c r="O18" s="440"/>
      <c r="P18" s="278">
        <v>16.899999999999999</v>
      </c>
      <c r="Q18" s="277">
        <v>9</v>
      </c>
      <c r="R18" s="212">
        <v>3.6</v>
      </c>
      <c r="S18" s="212">
        <v>3.4</v>
      </c>
      <c r="T18" s="445">
        <v>3.5</v>
      </c>
      <c r="U18" s="278">
        <v>6.5</v>
      </c>
      <c r="V18" s="440"/>
      <c r="W18" s="278">
        <v>15.5</v>
      </c>
      <c r="X18" s="277">
        <v>8</v>
      </c>
      <c r="Y18" s="212">
        <v>2</v>
      </c>
      <c r="Z18" s="212">
        <v>2</v>
      </c>
      <c r="AA18" s="445">
        <v>2</v>
      </c>
      <c r="AB18" s="278">
        <v>8</v>
      </c>
      <c r="AC18" s="440"/>
      <c r="AD18" s="278">
        <v>16</v>
      </c>
      <c r="AE18" s="293">
        <v>34.9</v>
      </c>
      <c r="AF18" s="387"/>
    </row>
    <row r="19" spans="1:33" s="131" customFormat="1" ht="16.5" customHeight="1" thickBot="1" x14ac:dyDescent="0.3">
      <c r="A19" s="299" t="s">
        <v>131</v>
      </c>
      <c r="B19" s="393"/>
      <c r="C19" s="301"/>
      <c r="D19" s="302"/>
      <c r="E19" s="302"/>
      <c r="F19" s="446"/>
      <c r="G19" s="304"/>
      <c r="H19" s="441"/>
      <c r="I19" s="394">
        <v>52.6</v>
      </c>
      <c r="J19" s="301"/>
      <c r="K19" s="302"/>
      <c r="L19" s="302"/>
      <c r="M19" s="446"/>
      <c r="N19" s="304"/>
      <c r="O19" s="441"/>
      <c r="P19" s="394">
        <v>52.199999999999996</v>
      </c>
      <c r="Q19" s="301"/>
      <c r="R19" s="302"/>
      <c r="S19" s="302"/>
      <c r="T19" s="446"/>
      <c r="U19" s="304"/>
      <c r="V19" s="441"/>
      <c r="W19" s="394">
        <v>48.3</v>
      </c>
      <c r="X19" s="301"/>
      <c r="Y19" s="302"/>
      <c r="Z19" s="302"/>
      <c r="AA19" s="446"/>
      <c r="AB19" s="304"/>
      <c r="AC19" s="441"/>
      <c r="AD19" s="394">
        <v>49.45</v>
      </c>
      <c r="AE19" s="306">
        <v>202.55</v>
      </c>
      <c r="AF19" s="388">
        <v>2</v>
      </c>
      <c r="AG19" s="149"/>
    </row>
    <row r="20" spans="1:33" s="174" customFormat="1" ht="12.75" customHeight="1" outlineLevel="1" thickTop="1" x14ac:dyDescent="0.2">
      <c r="A20" s="451" t="s">
        <v>267</v>
      </c>
      <c r="B20" s="382" t="s">
        <v>66</v>
      </c>
      <c r="C20" s="383" t="s">
        <v>61</v>
      </c>
      <c r="D20" s="229" t="s">
        <v>35</v>
      </c>
      <c r="E20" s="229" t="s">
        <v>36</v>
      </c>
      <c r="F20" s="444" t="s">
        <v>72</v>
      </c>
      <c r="G20" s="384" t="s">
        <v>62</v>
      </c>
      <c r="H20" s="439" t="s">
        <v>65</v>
      </c>
      <c r="I20" s="385" t="s">
        <v>2</v>
      </c>
      <c r="J20" s="383" t="s">
        <v>61</v>
      </c>
      <c r="K20" s="229" t="s">
        <v>35</v>
      </c>
      <c r="L20" s="229" t="s">
        <v>36</v>
      </c>
      <c r="M20" s="444" t="s">
        <v>72</v>
      </c>
      <c r="N20" s="384" t="s">
        <v>62</v>
      </c>
      <c r="O20" s="439" t="s">
        <v>65</v>
      </c>
      <c r="P20" s="385" t="s">
        <v>3</v>
      </c>
      <c r="Q20" s="383" t="s">
        <v>61</v>
      </c>
      <c r="R20" s="229" t="s">
        <v>35</v>
      </c>
      <c r="S20" s="229" t="s">
        <v>36</v>
      </c>
      <c r="T20" s="444" t="s">
        <v>72</v>
      </c>
      <c r="U20" s="384" t="s">
        <v>62</v>
      </c>
      <c r="V20" s="439" t="s">
        <v>65</v>
      </c>
      <c r="W20" s="385" t="s">
        <v>4</v>
      </c>
      <c r="X20" s="383" t="s">
        <v>61</v>
      </c>
      <c r="Y20" s="229" t="s">
        <v>35</v>
      </c>
      <c r="Z20" s="229" t="s">
        <v>36</v>
      </c>
      <c r="AA20" s="444" t="s">
        <v>72</v>
      </c>
      <c r="AB20" s="384" t="s">
        <v>62</v>
      </c>
      <c r="AC20" s="439" t="s">
        <v>65</v>
      </c>
      <c r="AD20" s="385" t="s">
        <v>1</v>
      </c>
      <c r="AE20" s="287" t="s">
        <v>8</v>
      </c>
      <c r="AF20" s="296" t="s">
        <v>14</v>
      </c>
      <c r="AG20" s="279"/>
    </row>
    <row r="21" spans="1:33" ht="12.75" customHeight="1" outlineLevel="1" x14ac:dyDescent="0.25">
      <c r="A21" s="178" t="s">
        <v>268</v>
      </c>
      <c r="B21" s="179">
        <v>6</v>
      </c>
      <c r="C21" s="277">
        <v>7</v>
      </c>
      <c r="D21" s="212">
        <v>3</v>
      </c>
      <c r="E21" s="212">
        <v>3</v>
      </c>
      <c r="F21" s="445">
        <v>3</v>
      </c>
      <c r="G21" s="278">
        <v>7</v>
      </c>
      <c r="H21" s="440"/>
      <c r="I21" s="278">
        <v>14</v>
      </c>
      <c r="J21" s="277">
        <v>8</v>
      </c>
      <c r="K21" s="212">
        <v>4.3</v>
      </c>
      <c r="L21" s="212">
        <v>3.8</v>
      </c>
      <c r="M21" s="445">
        <v>4.05</v>
      </c>
      <c r="N21" s="278">
        <v>5.95</v>
      </c>
      <c r="O21" s="440"/>
      <c r="P21" s="278">
        <v>13.95</v>
      </c>
      <c r="Q21" s="277">
        <v>7</v>
      </c>
      <c r="R21" s="212">
        <v>3.8</v>
      </c>
      <c r="S21" s="212">
        <v>4.2</v>
      </c>
      <c r="T21" s="445">
        <v>4</v>
      </c>
      <c r="U21" s="278">
        <v>6</v>
      </c>
      <c r="V21" s="440"/>
      <c r="W21" s="278">
        <v>13</v>
      </c>
      <c r="X21" s="277">
        <v>8</v>
      </c>
      <c r="Y21" s="212">
        <v>3.1</v>
      </c>
      <c r="Z21" s="212">
        <v>3.3</v>
      </c>
      <c r="AA21" s="445">
        <v>3.2</v>
      </c>
      <c r="AB21" s="278">
        <v>6.8</v>
      </c>
      <c r="AC21" s="440">
        <v>0.5</v>
      </c>
      <c r="AD21" s="278">
        <v>14.3</v>
      </c>
      <c r="AE21" s="293">
        <v>33.6</v>
      </c>
      <c r="AF21" s="387"/>
    </row>
    <row r="22" spans="1:33" ht="12.75" customHeight="1" outlineLevel="1" x14ac:dyDescent="0.25">
      <c r="A22" s="178" t="s">
        <v>269</v>
      </c>
      <c r="B22" s="179">
        <v>7</v>
      </c>
      <c r="C22" s="277">
        <v>9</v>
      </c>
      <c r="D22" s="212">
        <v>2.2999999999999998</v>
      </c>
      <c r="E22" s="212">
        <v>1.8</v>
      </c>
      <c r="F22" s="445">
        <v>2.0499999999999998</v>
      </c>
      <c r="G22" s="278">
        <v>7.95</v>
      </c>
      <c r="H22" s="440"/>
      <c r="I22" s="278">
        <v>16.95</v>
      </c>
      <c r="J22" s="277">
        <v>5.5</v>
      </c>
      <c r="K22" s="212">
        <v>5.4</v>
      </c>
      <c r="L22" s="212">
        <v>5</v>
      </c>
      <c r="M22" s="445">
        <v>5.2</v>
      </c>
      <c r="N22" s="278">
        <v>4.8</v>
      </c>
      <c r="O22" s="440"/>
      <c r="P22" s="278">
        <v>10.3</v>
      </c>
      <c r="Q22" s="277">
        <v>8.5</v>
      </c>
      <c r="R22" s="212">
        <v>4.5</v>
      </c>
      <c r="S22" s="212">
        <v>4.4000000000000004</v>
      </c>
      <c r="T22" s="445">
        <v>4.45</v>
      </c>
      <c r="U22" s="278">
        <v>5.55</v>
      </c>
      <c r="V22" s="440"/>
      <c r="W22" s="278">
        <v>14.05</v>
      </c>
      <c r="X22" s="277">
        <v>8</v>
      </c>
      <c r="Y22" s="212">
        <v>3.5</v>
      </c>
      <c r="Z22" s="212">
        <v>3.8</v>
      </c>
      <c r="AA22" s="445">
        <v>3.65</v>
      </c>
      <c r="AB22" s="278">
        <v>6.35</v>
      </c>
      <c r="AC22" s="440"/>
      <c r="AD22" s="278">
        <v>14.35</v>
      </c>
      <c r="AE22" s="293">
        <v>37.25</v>
      </c>
      <c r="AF22" s="387"/>
    </row>
    <row r="23" spans="1:33" ht="12.75" customHeight="1" outlineLevel="1" x14ac:dyDescent="0.25">
      <c r="A23" s="178" t="s">
        <v>270</v>
      </c>
      <c r="B23" s="179">
        <v>6</v>
      </c>
      <c r="C23" s="277">
        <v>7</v>
      </c>
      <c r="D23" s="212">
        <v>1.7</v>
      </c>
      <c r="E23" s="212">
        <v>2</v>
      </c>
      <c r="F23" s="445">
        <v>1.85</v>
      </c>
      <c r="G23" s="278">
        <v>8.15</v>
      </c>
      <c r="H23" s="440"/>
      <c r="I23" s="278">
        <v>15.15</v>
      </c>
      <c r="J23" s="277">
        <v>8</v>
      </c>
      <c r="K23" s="212">
        <v>2.5</v>
      </c>
      <c r="L23" s="212">
        <v>2.5</v>
      </c>
      <c r="M23" s="445">
        <v>2.5</v>
      </c>
      <c r="N23" s="278">
        <v>7.5</v>
      </c>
      <c r="O23" s="440"/>
      <c r="P23" s="278">
        <v>15.5</v>
      </c>
      <c r="Q23" s="277"/>
      <c r="R23" s="212"/>
      <c r="S23" s="212"/>
      <c r="T23" s="445" t="s">
        <v>328</v>
      </c>
      <c r="U23" s="278" t="s">
        <v>328</v>
      </c>
      <c r="V23" s="440"/>
      <c r="W23" s="278">
        <v>0</v>
      </c>
      <c r="X23" s="277"/>
      <c r="Y23" s="212"/>
      <c r="Z23" s="212"/>
      <c r="AA23" s="445" t="s">
        <v>328</v>
      </c>
      <c r="AB23" s="278" t="s">
        <v>328</v>
      </c>
      <c r="AC23" s="440"/>
      <c r="AD23" s="278">
        <v>0</v>
      </c>
      <c r="AE23" s="293">
        <v>2.5</v>
      </c>
      <c r="AF23" s="387"/>
    </row>
    <row r="24" spans="1:33" ht="12.75" customHeight="1" outlineLevel="1" x14ac:dyDescent="0.25">
      <c r="A24" s="178" t="s">
        <v>271</v>
      </c>
      <c r="B24" s="179">
        <v>4</v>
      </c>
      <c r="C24" s="277">
        <v>9</v>
      </c>
      <c r="D24" s="212">
        <v>2.4</v>
      </c>
      <c r="E24" s="212">
        <v>2</v>
      </c>
      <c r="F24" s="445">
        <v>2.2000000000000002</v>
      </c>
      <c r="G24" s="278">
        <v>7.8</v>
      </c>
      <c r="H24" s="440"/>
      <c r="I24" s="278">
        <v>16.8</v>
      </c>
      <c r="J24" s="277">
        <v>8</v>
      </c>
      <c r="K24" s="212">
        <v>3.5</v>
      </c>
      <c r="L24" s="212">
        <v>3.4</v>
      </c>
      <c r="M24" s="445">
        <v>3.45</v>
      </c>
      <c r="N24" s="278">
        <v>6.55</v>
      </c>
      <c r="O24" s="440">
        <v>1</v>
      </c>
      <c r="P24" s="278">
        <v>13.55</v>
      </c>
      <c r="Q24" s="277">
        <v>8.5</v>
      </c>
      <c r="R24" s="212">
        <v>2.8</v>
      </c>
      <c r="S24" s="212">
        <v>2.5</v>
      </c>
      <c r="T24" s="445">
        <v>2.65</v>
      </c>
      <c r="U24" s="278">
        <v>7.35</v>
      </c>
      <c r="V24" s="440"/>
      <c r="W24" s="278">
        <v>15.85</v>
      </c>
      <c r="X24" s="277">
        <v>8</v>
      </c>
      <c r="Y24" s="212">
        <v>2.6</v>
      </c>
      <c r="Z24" s="212">
        <v>2.2000000000000002</v>
      </c>
      <c r="AA24" s="445">
        <v>2.4000000000000004</v>
      </c>
      <c r="AB24" s="278">
        <v>7.6</v>
      </c>
      <c r="AC24" s="440"/>
      <c r="AD24" s="278">
        <v>15.6</v>
      </c>
      <c r="AE24" s="293">
        <v>35.6</v>
      </c>
      <c r="AF24" s="387"/>
    </row>
    <row r="25" spans="1:33" ht="12.75" customHeight="1" outlineLevel="1" x14ac:dyDescent="0.25">
      <c r="A25" s="178" t="s">
        <v>272</v>
      </c>
      <c r="B25" s="179">
        <v>0</v>
      </c>
      <c r="C25" s="277"/>
      <c r="D25" s="212"/>
      <c r="E25" s="212"/>
      <c r="F25" s="445" t="s">
        <v>328</v>
      </c>
      <c r="G25" s="278" t="s">
        <v>328</v>
      </c>
      <c r="H25" s="440"/>
      <c r="I25" s="278">
        <v>0</v>
      </c>
      <c r="J25" s="277"/>
      <c r="K25" s="212"/>
      <c r="L25" s="212"/>
      <c r="M25" s="445" t="s">
        <v>328</v>
      </c>
      <c r="N25" s="278" t="s">
        <v>328</v>
      </c>
      <c r="O25" s="440"/>
      <c r="P25" s="278">
        <v>0</v>
      </c>
      <c r="Q25" s="277">
        <v>8.5</v>
      </c>
      <c r="R25" s="212">
        <v>3.8</v>
      </c>
      <c r="S25" s="212">
        <v>3.4</v>
      </c>
      <c r="T25" s="445">
        <v>3.5999999999999996</v>
      </c>
      <c r="U25" s="278">
        <v>6.4</v>
      </c>
      <c r="V25" s="440"/>
      <c r="W25" s="278">
        <v>14.9</v>
      </c>
      <c r="X25" s="277">
        <v>8</v>
      </c>
      <c r="Y25" s="212">
        <v>2</v>
      </c>
      <c r="Z25" s="212">
        <v>1.9</v>
      </c>
      <c r="AA25" s="445">
        <v>1.95</v>
      </c>
      <c r="AB25" s="278">
        <v>8.0500000000000007</v>
      </c>
      <c r="AC25" s="440"/>
      <c r="AD25" s="278">
        <v>16.05</v>
      </c>
      <c r="AE25" s="293">
        <v>32.549999999999997</v>
      </c>
      <c r="AF25" s="387"/>
    </row>
    <row r="26" spans="1:33" s="131" customFormat="1" ht="16.5" customHeight="1" thickBot="1" x14ac:dyDescent="0.3">
      <c r="A26" s="299" t="s">
        <v>267</v>
      </c>
      <c r="B26" s="393"/>
      <c r="C26" s="301"/>
      <c r="D26" s="302"/>
      <c r="E26" s="302"/>
      <c r="F26" s="446"/>
      <c r="G26" s="304"/>
      <c r="H26" s="441"/>
      <c r="I26" s="394">
        <v>48.9</v>
      </c>
      <c r="J26" s="301"/>
      <c r="K26" s="302"/>
      <c r="L26" s="302"/>
      <c r="M26" s="446"/>
      <c r="N26" s="304"/>
      <c r="O26" s="441"/>
      <c r="P26" s="394">
        <v>43</v>
      </c>
      <c r="Q26" s="301"/>
      <c r="R26" s="302"/>
      <c r="S26" s="302"/>
      <c r="T26" s="446"/>
      <c r="U26" s="304"/>
      <c r="V26" s="441"/>
      <c r="W26" s="394">
        <v>44.8</v>
      </c>
      <c r="X26" s="301"/>
      <c r="Y26" s="302"/>
      <c r="Z26" s="302"/>
      <c r="AA26" s="446"/>
      <c r="AB26" s="304"/>
      <c r="AC26" s="441"/>
      <c r="AD26" s="394">
        <v>46</v>
      </c>
      <c r="AE26" s="306">
        <v>182.7</v>
      </c>
      <c r="AF26" s="388">
        <v>3</v>
      </c>
      <c r="AG26" s="149"/>
    </row>
    <row r="27" spans="1:33" ht="12" customHeight="1" thickTop="1" thickBot="1" x14ac:dyDescent="0.3"/>
    <row r="28" spans="1:33" s="173" customFormat="1" ht="18" customHeight="1" thickBot="1" x14ac:dyDescent="0.25">
      <c r="A28" s="206" t="s">
        <v>73</v>
      </c>
      <c r="B28" s="141"/>
      <c r="C28" s="274"/>
      <c r="D28" s="211"/>
      <c r="E28" s="211"/>
      <c r="F28" s="443"/>
      <c r="G28" s="275"/>
      <c r="H28" s="438"/>
      <c r="I28" s="170"/>
      <c r="J28" s="274"/>
      <c r="K28" s="211"/>
      <c r="L28" s="211"/>
      <c r="M28" s="443"/>
      <c r="N28" s="275"/>
      <c r="O28" s="438"/>
      <c r="P28" s="170"/>
      <c r="Q28" s="274"/>
      <c r="R28" s="211"/>
      <c r="S28" s="211"/>
      <c r="T28" s="443"/>
      <c r="U28" s="275"/>
      <c r="V28" s="438"/>
      <c r="W28" s="170"/>
      <c r="X28" s="274"/>
      <c r="Y28" s="211"/>
      <c r="Z28" s="211"/>
      <c r="AA28" s="443"/>
      <c r="AB28" s="275"/>
      <c r="AC28" s="438"/>
      <c r="AD28" s="170"/>
      <c r="AE28" s="171"/>
      <c r="AF28" s="172"/>
      <c r="AG28" s="276"/>
    </row>
    <row r="29" spans="1:33" s="174" customFormat="1" ht="12.75" outlineLevel="1" x14ac:dyDescent="0.2">
      <c r="A29" s="451" t="s">
        <v>86</v>
      </c>
      <c r="B29" s="382" t="s">
        <v>66</v>
      </c>
      <c r="C29" s="383" t="s">
        <v>61</v>
      </c>
      <c r="D29" s="229" t="s">
        <v>35</v>
      </c>
      <c r="E29" s="229" t="s">
        <v>36</v>
      </c>
      <c r="F29" s="444" t="s">
        <v>72</v>
      </c>
      <c r="G29" s="384" t="s">
        <v>62</v>
      </c>
      <c r="H29" s="439" t="s">
        <v>65</v>
      </c>
      <c r="I29" s="385" t="s">
        <v>2</v>
      </c>
      <c r="J29" s="383" t="s">
        <v>61</v>
      </c>
      <c r="K29" s="229" t="s">
        <v>35</v>
      </c>
      <c r="L29" s="229" t="s">
        <v>36</v>
      </c>
      <c r="M29" s="444" t="s">
        <v>72</v>
      </c>
      <c r="N29" s="384" t="s">
        <v>62</v>
      </c>
      <c r="O29" s="439" t="s">
        <v>65</v>
      </c>
      <c r="P29" s="385" t="s">
        <v>3</v>
      </c>
      <c r="Q29" s="383" t="s">
        <v>61</v>
      </c>
      <c r="R29" s="229" t="s">
        <v>35</v>
      </c>
      <c r="S29" s="229" t="s">
        <v>36</v>
      </c>
      <c r="T29" s="444" t="s">
        <v>72</v>
      </c>
      <c r="U29" s="384" t="s">
        <v>62</v>
      </c>
      <c r="V29" s="439" t="s">
        <v>65</v>
      </c>
      <c r="W29" s="385" t="s">
        <v>4</v>
      </c>
      <c r="X29" s="383" t="s">
        <v>61</v>
      </c>
      <c r="Y29" s="229" t="s">
        <v>35</v>
      </c>
      <c r="Z29" s="229" t="s">
        <v>36</v>
      </c>
      <c r="AA29" s="444" t="s">
        <v>72</v>
      </c>
      <c r="AB29" s="384" t="s">
        <v>62</v>
      </c>
      <c r="AC29" s="439" t="s">
        <v>65</v>
      </c>
      <c r="AD29" s="385" t="s">
        <v>1</v>
      </c>
      <c r="AE29" s="287" t="s">
        <v>8</v>
      </c>
      <c r="AF29" s="296" t="s">
        <v>14</v>
      </c>
      <c r="AG29" s="279"/>
    </row>
    <row r="30" spans="1:33" ht="12.75" customHeight="1" outlineLevel="1" x14ac:dyDescent="0.25">
      <c r="A30" s="391" t="s">
        <v>152</v>
      </c>
      <c r="B30" s="179">
        <v>5</v>
      </c>
      <c r="C30" s="277">
        <v>9</v>
      </c>
      <c r="D30" s="212">
        <v>2</v>
      </c>
      <c r="E30" s="212">
        <v>2.5</v>
      </c>
      <c r="F30" s="445">
        <v>2.25</v>
      </c>
      <c r="G30" s="278">
        <v>7.75</v>
      </c>
      <c r="H30" s="440"/>
      <c r="I30" s="278">
        <v>16.75</v>
      </c>
      <c r="J30" s="277">
        <v>9</v>
      </c>
      <c r="K30" s="212">
        <v>1.4</v>
      </c>
      <c r="L30" s="212">
        <v>1.7</v>
      </c>
      <c r="M30" s="445">
        <v>1.5499999999999998</v>
      </c>
      <c r="N30" s="278">
        <v>8.4499999999999993</v>
      </c>
      <c r="O30" s="440"/>
      <c r="P30" s="278">
        <v>17.45</v>
      </c>
      <c r="Q30" s="277">
        <v>9</v>
      </c>
      <c r="R30" s="212">
        <v>2</v>
      </c>
      <c r="S30" s="212">
        <v>2.2999999999999998</v>
      </c>
      <c r="T30" s="445">
        <v>2.15</v>
      </c>
      <c r="U30" s="278">
        <v>7.85</v>
      </c>
      <c r="V30" s="440"/>
      <c r="W30" s="278">
        <v>16.850000000000001</v>
      </c>
      <c r="X30" s="277">
        <v>9</v>
      </c>
      <c r="Y30" s="212">
        <v>2</v>
      </c>
      <c r="Z30" s="212">
        <v>2.2000000000000002</v>
      </c>
      <c r="AA30" s="445">
        <v>2.1</v>
      </c>
      <c r="AB30" s="278">
        <v>7.9</v>
      </c>
      <c r="AC30" s="440"/>
      <c r="AD30" s="278">
        <v>16.899999999999999</v>
      </c>
      <c r="AE30" s="293">
        <v>67.95</v>
      </c>
      <c r="AF30" s="387"/>
    </row>
    <row r="31" spans="1:33" ht="12.75" customHeight="1" outlineLevel="1" x14ac:dyDescent="0.25">
      <c r="A31" s="391" t="s">
        <v>153</v>
      </c>
      <c r="B31" s="179">
        <v>6</v>
      </c>
      <c r="C31" s="277">
        <v>9</v>
      </c>
      <c r="D31" s="212">
        <v>3.5</v>
      </c>
      <c r="E31" s="212">
        <v>3.6</v>
      </c>
      <c r="F31" s="445">
        <v>3.55</v>
      </c>
      <c r="G31" s="278">
        <v>6.45</v>
      </c>
      <c r="H31" s="440"/>
      <c r="I31" s="278">
        <v>15.45</v>
      </c>
      <c r="J31" s="277"/>
      <c r="K31" s="212"/>
      <c r="L31" s="212"/>
      <c r="M31" s="445" t="s">
        <v>328</v>
      </c>
      <c r="N31" s="278" t="s">
        <v>328</v>
      </c>
      <c r="O31" s="440"/>
      <c r="P31" s="278">
        <v>0</v>
      </c>
      <c r="Q31" s="277"/>
      <c r="R31" s="212"/>
      <c r="S31" s="212"/>
      <c r="T31" s="445" t="s">
        <v>328</v>
      </c>
      <c r="U31" s="278" t="s">
        <v>328</v>
      </c>
      <c r="V31" s="440"/>
      <c r="W31" s="278">
        <v>0</v>
      </c>
      <c r="X31" s="277">
        <v>8</v>
      </c>
      <c r="Y31" s="212">
        <v>2.2000000000000002</v>
      </c>
      <c r="Z31" s="212">
        <v>2</v>
      </c>
      <c r="AA31" s="445">
        <v>2.1</v>
      </c>
      <c r="AB31" s="278">
        <v>7.9</v>
      </c>
      <c r="AC31" s="440"/>
      <c r="AD31" s="278">
        <v>15.9</v>
      </c>
      <c r="AE31" s="293">
        <v>31.35</v>
      </c>
      <c r="AF31" s="387"/>
    </row>
    <row r="32" spans="1:33" ht="12.75" customHeight="1" outlineLevel="1" x14ac:dyDescent="0.25">
      <c r="A32" s="391" t="s">
        <v>154</v>
      </c>
      <c r="B32" s="179">
        <v>6</v>
      </c>
      <c r="C32" s="277">
        <v>9</v>
      </c>
      <c r="D32" s="212">
        <v>2.2999999999999998</v>
      </c>
      <c r="E32" s="212">
        <v>2.2999999999999998</v>
      </c>
      <c r="F32" s="445">
        <v>2.2999999999999998</v>
      </c>
      <c r="G32" s="278">
        <v>7.7</v>
      </c>
      <c r="H32" s="440"/>
      <c r="I32" s="278">
        <v>16.7</v>
      </c>
      <c r="J32" s="277">
        <v>8</v>
      </c>
      <c r="K32" s="212">
        <v>1</v>
      </c>
      <c r="L32" s="212">
        <v>1</v>
      </c>
      <c r="M32" s="445">
        <v>1</v>
      </c>
      <c r="N32" s="278">
        <v>9</v>
      </c>
      <c r="O32" s="440"/>
      <c r="P32" s="278">
        <v>17</v>
      </c>
      <c r="Q32" s="277">
        <v>7</v>
      </c>
      <c r="R32" s="212">
        <v>3</v>
      </c>
      <c r="S32" s="212">
        <v>2.7</v>
      </c>
      <c r="T32" s="445">
        <v>2.85</v>
      </c>
      <c r="U32" s="278">
        <v>7.15</v>
      </c>
      <c r="V32" s="440"/>
      <c r="W32" s="278">
        <v>14.15</v>
      </c>
      <c r="X32" s="277">
        <v>8</v>
      </c>
      <c r="Y32" s="212">
        <v>1.5</v>
      </c>
      <c r="Z32" s="212">
        <v>1.4</v>
      </c>
      <c r="AA32" s="445">
        <v>1.45</v>
      </c>
      <c r="AB32" s="278">
        <v>8.5500000000000007</v>
      </c>
      <c r="AC32" s="440"/>
      <c r="AD32" s="278">
        <v>16.55</v>
      </c>
      <c r="AE32" s="293">
        <v>64.400000000000006</v>
      </c>
      <c r="AF32" s="387"/>
    </row>
    <row r="33" spans="1:33" ht="12.75" customHeight="1" outlineLevel="1" x14ac:dyDescent="0.25">
      <c r="A33" s="177" t="s">
        <v>155</v>
      </c>
      <c r="B33" s="145">
        <v>6</v>
      </c>
      <c r="C33" s="277">
        <v>9</v>
      </c>
      <c r="D33" s="212">
        <v>1.5</v>
      </c>
      <c r="E33" s="212">
        <v>1.5</v>
      </c>
      <c r="F33" s="445">
        <v>1.5</v>
      </c>
      <c r="G33" s="278">
        <v>8.5</v>
      </c>
      <c r="H33" s="440"/>
      <c r="I33" s="278">
        <v>17.5</v>
      </c>
      <c r="J33" s="277">
        <v>8</v>
      </c>
      <c r="K33" s="212">
        <v>1.3</v>
      </c>
      <c r="L33" s="212">
        <v>1.5</v>
      </c>
      <c r="M33" s="445">
        <v>1.4</v>
      </c>
      <c r="N33" s="278">
        <v>8.6</v>
      </c>
      <c r="O33" s="440"/>
      <c r="P33" s="278">
        <v>16.600000000000001</v>
      </c>
      <c r="Q33" s="277">
        <v>8</v>
      </c>
      <c r="R33" s="212">
        <v>1.5</v>
      </c>
      <c r="S33" s="212">
        <v>1.2</v>
      </c>
      <c r="T33" s="445">
        <v>1.35</v>
      </c>
      <c r="U33" s="278">
        <v>8.65</v>
      </c>
      <c r="V33" s="440"/>
      <c r="W33" s="278">
        <v>16.649999999999999</v>
      </c>
      <c r="X33" s="277"/>
      <c r="Y33" s="212"/>
      <c r="Z33" s="212"/>
      <c r="AA33" s="445" t="s">
        <v>328</v>
      </c>
      <c r="AB33" s="278" t="s">
        <v>328</v>
      </c>
      <c r="AC33" s="440"/>
      <c r="AD33" s="278">
        <v>0</v>
      </c>
      <c r="AE33" s="293">
        <v>50.75</v>
      </c>
      <c r="AF33" s="387"/>
    </row>
    <row r="34" spans="1:33" ht="12.75" customHeight="1" outlineLevel="1" x14ac:dyDescent="0.25">
      <c r="A34" s="177" t="s">
        <v>156</v>
      </c>
      <c r="B34" s="145">
        <v>5</v>
      </c>
      <c r="C34" s="277"/>
      <c r="D34" s="212"/>
      <c r="E34" s="212"/>
      <c r="F34" s="445" t="s">
        <v>328</v>
      </c>
      <c r="G34" s="278" t="s">
        <v>328</v>
      </c>
      <c r="H34" s="440"/>
      <c r="I34" s="278">
        <v>0</v>
      </c>
      <c r="J34" s="277">
        <v>8</v>
      </c>
      <c r="K34" s="212">
        <v>0.8</v>
      </c>
      <c r="L34" s="212">
        <v>0.8</v>
      </c>
      <c r="M34" s="445">
        <v>0.8</v>
      </c>
      <c r="N34" s="278">
        <v>9.1999999999999993</v>
      </c>
      <c r="O34" s="440"/>
      <c r="P34" s="278">
        <v>17.2</v>
      </c>
      <c r="Q34" s="277">
        <v>9</v>
      </c>
      <c r="R34" s="212">
        <v>2.5</v>
      </c>
      <c r="S34" s="212">
        <v>2.1</v>
      </c>
      <c r="T34" s="445">
        <v>2.2999999999999998</v>
      </c>
      <c r="U34" s="278">
        <v>7.7</v>
      </c>
      <c r="V34" s="440"/>
      <c r="W34" s="278">
        <v>16.7</v>
      </c>
      <c r="X34" s="277">
        <v>8</v>
      </c>
      <c r="Y34" s="212">
        <v>1.4</v>
      </c>
      <c r="Z34" s="212">
        <v>1.3</v>
      </c>
      <c r="AA34" s="445">
        <v>1.35</v>
      </c>
      <c r="AB34" s="278">
        <v>8.65</v>
      </c>
      <c r="AC34" s="440"/>
      <c r="AD34" s="278">
        <v>16.649999999999999</v>
      </c>
      <c r="AE34" s="293">
        <v>50.55</v>
      </c>
      <c r="AF34" s="387"/>
    </row>
    <row r="35" spans="1:33" s="131" customFormat="1" ht="16.5" customHeight="1" thickBot="1" x14ac:dyDescent="0.3">
      <c r="A35" s="299" t="s">
        <v>86</v>
      </c>
      <c r="B35" s="393"/>
      <c r="C35" s="301"/>
      <c r="D35" s="302"/>
      <c r="E35" s="302"/>
      <c r="F35" s="446"/>
      <c r="G35" s="304"/>
      <c r="H35" s="441"/>
      <c r="I35" s="394">
        <v>50.95</v>
      </c>
      <c r="J35" s="301"/>
      <c r="K35" s="302"/>
      <c r="L35" s="302"/>
      <c r="M35" s="446"/>
      <c r="N35" s="304"/>
      <c r="O35" s="441"/>
      <c r="P35" s="394">
        <v>51.65</v>
      </c>
      <c r="Q35" s="301"/>
      <c r="R35" s="302"/>
      <c r="S35" s="302"/>
      <c r="T35" s="446"/>
      <c r="U35" s="304"/>
      <c r="V35" s="441"/>
      <c r="W35" s="394">
        <v>50.199999999999996</v>
      </c>
      <c r="X35" s="301"/>
      <c r="Y35" s="302"/>
      <c r="Z35" s="302"/>
      <c r="AA35" s="446"/>
      <c r="AB35" s="304"/>
      <c r="AC35" s="441"/>
      <c r="AD35" s="394">
        <v>50.099999999999994</v>
      </c>
      <c r="AE35" s="306">
        <v>202.89999999999998</v>
      </c>
      <c r="AF35" s="388">
        <v>1</v>
      </c>
      <c r="AG35" s="149"/>
    </row>
    <row r="36" spans="1:33" s="174" customFormat="1" ht="12.75" customHeight="1" outlineLevel="1" thickTop="1" x14ac:dyDescent="0.2">
      <c r="A36" s="451" t="s">
        <v>164</v>
      </c>
      <c r="B36" s="382" t="s">
        <v>66</v>
      </c>
      <c r="C36" s="383" t="s">
        <v>61</v>
      </c>
      <c r="D36" s="229" t="s">
        <v>35</v>
      </c>
      <c r="E36" s="229" t="s">
        <v>36</v>
      </c>
      <c r="F36" s="444" t="s">
        <v>72</v>
      </c>
      <c r="G36" s="384" t="s">
        <v>62</v>
      </c>
      <c r="H36" s="439" t="s">
        <v>65</v>
      </c>
      <c r="I36" s="385" t="s">
        <v>2</v>
      </c>
      <c r="J36" s="383" t="s">
        <v>61</v>
      </c>
      <c r="K36" s="229" t="s">
        <v>35</v>
      </c>
      <c r="L36" s="229" t="s">
        <v>36</v>
      </c>
      <c r="M36" s="444" t="s">
        <v>72</v>
      </c>
      <c r="N36" s="384" t="s">
        <v>62</v>
      </c>
      <c r="O36" s="439" t="s">
        <v>65</v>
      </c>
      <c r="P36" s="385" t="s">
        <v>3</v>
      </c>
      <c r="Q36" s="383" t="s">
        <v>61</v>
      </c>
      <c r="R36" s="229" t="s">
        <v>35</v>
      </c>
      <c r="S36" s="229" t="s">
        <v>36</v>
      </c>
      <c r="T36" s="444" t="s">
        <v>72</v>
      </c>
      <c r="U36" s="384" t="s">
        <v>62</v>
      </c>
      <c r="V36" s="439" t="s">
        <v>65</v>
      </c>
      <c r="W36" s="385" t="s">
        <v>4</v>
      </c>
      <c r="X36" s="383" t="s">
        <v>61</v>
      </c>
      <c r="Y36" s="229" t="s">
        <v>35</v>
      </c>
      <c r="Z36" s="229" t="s">
        <v>36</v>
      </c>
      <c r="AA36" s="444" t="s">
        <v>72</v>
      </c>
      <c r="AB36" s="384" t="s">
        <v>62</v>
      </c>
      <c r="AC36" s="439" t="s">
        <v>65</v>
      </c>
      <c r="AD36" s="385" t="s">
        <v>1</v>
      </c>
      <c r="AE36" s="287" t="s">
        <v>8</v>
      </c>
      <c r="AF36" s="296" t="s">
        <v>14</v>
      </c>
      <c r="AG36" s="279"/>
    </row>
    <row r="37" spans="1:33" ht="12.75" customHeight="1" outlineLevel="1" x14ac:dyDescent="0.25">
      <c r="A37" s="177" t="s">
        <v>273</v>
      </c>
      <c r="B37" s="145">
        <v>6</v>
      </c>
      <c r="C37" s="277"/>
      <c r="D37" s="212"/>
      <c r="E37" s="212"/>
      <c r="F37" s="445" t="s">
        <v>328</v>
      </c>
      <c r="G37" s="278" t="s">
        <v>328</v>
      </c>
      <c r="H37" s="440"/>
      <c r="I37" s="278">
        <v>0</v>
      </c>
      <c r="J37" s="277"/>
      <c r="K37" s="212"/>
      <c r="L37" s="212"/>
      <c r="M37" s="445" t="s">
        <v>328</v>
      </c>
      <c r="N37" s="278" t="s">
        <v>328</v>
      </c>
      <c r="O37" s="440"/>
      <c r="P37" s="278">
        <v>0</v>
      </c>
      <c r="Q37" s="277">
        <v>8.5</v>
      </c>
      <c r="R37" s="212">
        <v>4</v>
      </c>
      <c r="S37" s="212">
        <v>4</v>
      </c>
      <c r="T37" s="445">
        <v>4</v>
      </c>
      <c r="U37" s="278">
        <v>6</v>
      </c>
      <c r="V37" s="440"/>
      <c r="W37" s="278">
        <v>14.5</v>
      </c>
      <c r="X37" s="277"/>
      <c r="Y37" s="212"/>
      <c r="Z37" s="212"/>
      <c r="AA37" s="445" t="s">
        <v>328</v>
      </c>
      <c r="AB37" s="278" t="s">
        <v>328</v>
      </c>
      <c r="AC37" s="440"/>
      <c r="AD37" s="278">
        <v>0</v>
      </c>
      <c r="AE37" s="293">
        <v>14.5</v>
      </c>
      <c r="AF37" s="387"/>
    </row>
    <row r="38" spans="1:33" ht="12.75" customHeight="1" outlineLevel="1" x14ac:dyDescent="0.25">
      <c r="A38" s="177" t="s">
        <v>274</v>
      </c>
      <c r="B38" s="145">
        <v>5</v>
      </c>
      <c r="C38" s="277">
        <v>9</v>
      </c>
      <c r="D38" s="212">
        <v>2.2999999999999998</v>
      </c>
      <c r="E38" s="212">
        <v>1.8</v>
      </c>
      <c r="F38" s="445">
        <v>2.0499999999999998</v>
      </c>
      <c r="G38" s="278">
        <v>7.95</v>
      </c>
      <c r="H38" s="440"/>
      <c r="I38" s="278">
        <v>16.95</v>
      </c>
      <c r="J38" s="277">
        <v>8</v>
      </c>
      <c r="K38" s="212">
        <v>2</v>
      </c>
      <c r="L38" s="212">
        <v>2</v>
      </c>
      <c r="M38" s="445">
        <v>2</v>
      </c>
      <c r="N38" s="278">
        <v>8</v>
      </c>
      <c r="O38" s="440"/>
      <c r="P38" s="278">
        <v>16</v>
      </c>
      <c r="Q38" s="277">
        <v>9</v>
      </c>
      <c r="R38" s="212">
        <v>2.6</v>
      </c>
      <c r="S38" s="212">
        <v>2.2000000000000002</v>
      </c>
      <c r="T38" s="445">
        <v>2.4000000000000004</v>
      </c>
      <c r="U38" s="278">
        <v>7.6</v>
      </c>
      <c r="V38" s="440"/>
      <c r="W38" s="278">
        <v>16.600000000000001</v>
      </c>
      <c r="X38" s="277">
        <v>8</v>
      </c>
      <c r="Y38" s="212">
        <v>2.2000000000000002</v>
      </c>
      <c r="Z38" s="212">
        <v>2.2000000000000002</v>
      </c>
      <c r="AA38" s="445">
        <v>2.2000000000000002</v>
      </c>
      <c r="AB38" s="278">
        <v>7.8</v>
      </c>
      <c r="AC38" s="440"/>
      <c r="AD38" s="278">
        <v>15.8</v>
      </c>
      <c r="AE38" s="293">
        <v>65.350000000000009</v>
      </c>
      <c r="AF38" s="387"/>
    </row>
    <row r="39" spans="1:33" ht="12.75" customHeight="1" outlineLevel="1" x14ac:dyDescent="0.25">
      <c r="A39" s="177" t="s">
        <v>275</v>
      </c>
      <c r="B39" s="145">
        <v>4</v>
      </c>
      <c r="C39" s="277"/>
      <c r="D39" s="212"/>
      <c r="E39" s="212"/>
      <c r="F39" s="445" t="s">
        <v>328</v>
      </c>
      <c r="G39" s="278" t="s">
        <v>328</v>
      </c>
      <c r="H39" s="440"/>
      <c r="I39" s="278">
        <v>0</v>
      </c>
      <c r="J39" s="277">
        <v>8</v>
      </c>
      <c r="K39" s="212">
        <v>2.5</v>
      </c>
      <c r="L39" s="212">
        <v>2.5</v>
      </c>
      <c r="M39" s="445">
        <v>2.5</v>
      </c>
      <c r="N39" s="278">
        <v>7.5</v>
      </c>
      <c r="O39" s="440"/>
      <c r="P39" s="278">
        <v>15.5</v>
      </c>
      <c r="Q39" s="277">
        <v>8</v>
      </c>
      <c r="R39" s="212">
        <v>3.2</v>
      </c>
      <c r="S39" s="212">
        <v>3</v>
      </c>
      <c r="T39" s="445">
        <v>3.1</v>
      </c>
      <c r="U39" s="278">
        <v>6.9</v>
      </c>
      <c r="V39" s="440"/>
      <c r="W39" s="278">
        <v>14.9</v>
      </c>
      <c r="X39" s="277">
        <v>8</v>
      </c>
      <c r="Y39" s="212">
        <v>2</v>
      </c>
      <c r="Z39" s="212">
        <v>1.7</v>
      </c>
      <c r="AA39" s="445">
        <v>1.85</v>
      </c>
      <c r="AB39" s="278">
        <v>8.15</v>
      </c>
      <c r="AC39" s="440"/>
      <c r="AD39" s="278">
        <v>16.149999999999999</v>
      </c>
      <c r="AE39" s="293">
        <v>46.55</v>
      </c>
      <c r="AF39" s="387"/>
    </row>
    <row r="40" spans="1:33" ht="12.75" customHeight="1" outlineLevel="1" x14ac:dyDescent="0.25">
      <c r="A40" s="177" t="s">
        <v>276</v>
      </c>
      <c r="B40" s="145">
        <v>4</v>
      </c>
      <c r="C40" s="277">
        <v>9</v>
      </c>
      <c r="D40" s="212">
        <v>3.7</v>
      </c>
      <c r="E40" s="212">
        <v>3.2</v>
      </c>
      <c r="F40" s="445">
        <v>3.45</v>
      </c>
      <c r="G40" s="278">
        <v>6.55</v>
      </c>
      <c r="H40" s="440"/>
      <c r="I40" s="278">
        <v>15.55</v>
      </c>
      <c r="J40" s="277">
        <v>8</v>
      </c>
      <c r="K40" s="212">
        <v>2</v>
      </c>
      <c r="L40" s="212">
        <v>2.1</v>
      </c>
      <c r="M40" s="445">
        <v>2.0499999999999998</v>
      </c>
      <c r="N40" s="278">
        <v>7.95</v>
      </c>
      <c r="O40" s="440"/>
      <c r="P40" s="278">
        <v>15.95</v>
      </c>
      <c r="Q40" s="277">
        <v>8.6999999999999993</v>
      </c>
      <c r="R40" s="212">
        <v>3.6</v>
      </c>
      <c r="S40" s="212">
        <v>3.2</v>
      </c>
      <c r="T40" s="445">
        <v>3.4000000000000004</v>
      </c>
      <c r="U40" s="278">
        <v>6.6</v>
      </c>
      <c r="V40" s="440"/>
      <c r="W40" s="278">
        <v>15.299999999999999</v>
      </c>
      <c r="X40" s="277">
        <v>8</v>
      </c>
      <c r="Y40" s="212">
        <v>1.8</v>
      </c>
      <c r="Z40" s="212">
        <v>1.6</v>
      </c>
      <c r="AA40" s="445">
        <v>1.7000000000000002</v>
      </c>
      <c r="AB40" s="278">
        <v>8.3000000000000007</v>
      </c>
      <c r="AC40" s="440"/>
      <c r="AD40" s="278">
        <v>16.3</v>
      </c>
      <c r="AE40" s="293">
        <v>63.099999999999994</v>
      </c>
      <c r="AF40" s="387"/>
    </row>
    <row r="41" spans="1:33" ht="12.75" customHeight="1" outlineLevel="1" x14ac:dyDescent="0.25">
      <c r="A41" s="177" t="s">
        <v>277</v>
      </c>
      <c r="B41" s="145">
        <v>6</v>
      </c>
      <c r="C41" s="277">
        <v>9</v>
      </c>
      <c r="D41" s="212">
        <v>2.2999999999999998</v>
      </c>
      <c r="E41" s="212">
        <v>2.8</v>
      </c>
      <c r="F41" s="445">
        <v>2.5499999999999998</v>
      </c>
      <c r="G41" s="278">
        <v>7.45</v>
      </c>
      <c r="H41" s="440"/>
      <c r="I41" s="278">
        <v>16.45</v>
      </c>
      <c r="J41" s="277">
        <v>8</v>
      </c>
      <c r="K41" s="212">
        <v>3.1</v>
      </c>
      <c r="L41" s="212">
        <v>3.5</v>
      </c>
      <c r="M41" s="445">
        <v>3.3</v>
      </c>
      <c r="N41" s="278">
        <v>6.7</v>
      </c>
      <c r="O41" s="440"/>
      <c r="P41" s="278">
        <v>14.7</v>
      </c>
      <c r="Q41" s="277"/>
      <c r="R41" s="212"/>
      <c r="S41" s="212"/>
      <c r="T41" s="445" t="s">
        <v>328</v>
      </c>
      <c r="U41" s="278" t="s">
        <v>328</v>
      </c>
      <c r="V41" s="440"/>
      <c r="W41" s="278">
        <v>0</v>
      </c>
      <c r="X41" s="277"/>
      <c r="Y41" s="212"/>
      <c r="Z41" s="212"/>
      <c r="AA41" s="445" t="s">
        <v>328</v>
      </c>
      <c r="AB41" s="278" t="s">
        <v>328</v>
      </c>
      <c r="AC41" s="440"/>
      <c r="AD41" s="278">
        <v>0</v>
      </c>
      <c r="AE41" s="293">
        <v>31.15</v>
      </c>
      <c r="AF41" s="387"/>
    </row>
    <row r="42" spans="1:33" ht="12.75" customHeight="1" outlineLevel="1" x14ac:dyDescent="0.25">
      <c r="A42" s="177" t="s">
        <v>278</v>
      </c>
      <c r="B42" s="145">
        <v>5</v>
      </c>
      <c r="C42" s="277">
        <v>9</v>
      </c>
      <c r="D42" s="212">
        <v>2.5</v>
      </c>
      <c r="E42" s="212">
        <v>2.5</v>
      </c>
      <c r="F42" s="445">
        <v>2.5</v>
      </c>
      <c r="G42" s="278">
        <v>7.5</v>
      </c>
      <c r="H42" s="440"/>
      <c r="I42" s="278">
        <v>16.5</v>
      </c>
      <c r="J42" s="277"/>
      <c r="K42" s="212"/>
      <c r="L42" s="212"/>
      <c r="M42" s="445" t="s">
        <v>328</v>
      </c>
      <c r="N42" s="278" t="s">
        <v>328</v>
      </c>
      <c r="O42" s="440"/>
      <c r="P42" s="278">
        <v>0</v>
      </c>
      <c r="Q42" s="277"/>
      <c r="R42" s="212"/>
      <c r="S42" s="212"/>
      <c r="T42" s="445" t="s">
        <v>328</v>
      </c>
      <c r="U42" s="278" t="s">
        <v>328</v>
      </c>
      <c r="V42" s="440"/>
      <c r="W42" s="278">
        <v>0</v>
      </c>
      <c r="X42" s="277">
        <v>8</v>
      </c>
      <c r="Y42" s="212">
        <v>2.4</v>
      </c>
      <c r="Z42" s="212">
        <v>2.2000000000000002</v>
      </c>
      <c r="AA42" s="445">
        <v>2.2999999999999998</v>
      </c>
      <c r="AB42" s="278">
        <v>7.7</v>
      </c>
      <c r="AC42" s="440"/>
      <c r="AD42" s="278">
        <v>15.7</v>
      </c>
      <c r="AE42" s="293">
        <v>32.200000000000003</v>
      </c>
      <c r="AF42" s="387"/>
    </row>
    <row r="43" spans="1:33" s="131" customFormat="1" ht="16.5" customHeight="1" thickBot="1" x14ac:dyDescent="0.3">
      <c r="A43" s="299" t="s">
        <v>164</v>
      </c>
      <c r="B43" s="393"/>
      <c r="C43" s="301"/>
      <c r="D43" s="302"/>
      <c r="E43" s="302"/>
      <c r="F43" s="446"/>
      <c r="G43" s="304"/>
      <c r="H43" s="441"/>
      <c r="I43" s="394">
        <v>49.900000000000006</v>
      </c>
      <c r="J43" s="301"/>
      <c r="K43" s="302"/>
      <c r="L43" s="302"/>
      <c r="M43" s="446"/>
      <c r="N43" s="304"/>
      <c r="O43" s="441"/>
      <c r="P43" s="394">
        <v>47.45</v>
      </c>
      <c r="Q43" s="301"/>
      <c r="R43" s="302"/>
      <c r="S43" s="302"/>
      <c r="T43" s="446"/>
      <c r="U43" s="304"/>
      <c r="V43" s="441"/>
      <c r="W43" s="394">
        <v>46.8</v>
      </c>
      <c r="X43" s="301"/>
      <c r="Y43" s="302"/>
      <c r="Z43" s="302"/>
      <c r="AA43" s="446"/>
      <c r="AB43" s="304"/>
      <c r="AC43" s="441"/>
      <c r="AD43" s="394">
        <v>48.25</v>
      </c>
      <c r="AE43" s="306">
        <v>192.4</v>
      </c>
      <c r="AF43" s="388">
        <v>2</v>
      </c>
      <c r="AG43" s="149"/>
    </row>
    <row r="44" spans="1:33" s="174" customFormat="1" ht="12.75" customHeight="1" outlineLevel="1" thickTop="1" x14ac:dyDescent="0.2">
      <c r="A44" s="451" t="s">
        <v>279</v>
      </c>
      <c r="B44" s="382" t="s">
        <v>66</v>
      </c>
      <c r="C44" s="383" t="s">
        <v>61</v>
      </c>
      <c r="D44" s="229" t="s">
        <v>35</v>
      </c>
      <c r="E44" s="229" t="s">
        <v>36</v>
      </c>
      <c r="F44" s="444" t="s">
        <v>72</v>
      </c>
      <c r="G44" s="384" t="s">
        <v>62</v>
      </c>
      <c r="H44" s="439" t="s">
        <v>65</v>
      </c>
      <c r="I44" s="385" t="s">
        <v>2</v>
      </c>
      <c r="J44" s="383" t="s">
        <v>61</v>
      </c>
      <c r="K44" s="229" t="s">
        <v>35</v>
      </c>
      <c r="L44" s="229" t="s">
        <v>36</v>
      </c>
      <c r="M44" s="444" t="s">
        <v>72</v>
      </c>
      <c r="N44" s="384" t="s">
        <v>62</v>
      </c>
      <c r="O44" s="439" t="s">
        <v>65</v>
      </c>
      <c r="P44" s="385" t="s">
        <v>3</v>
      </c>
      <c r="Q44" s="383" t="s">
        <v>61</v>
      </c>
      <c r="R44" s="229" t="s">
        <v>35</v>
      </c>
      <c r="S44" s="229" t="s">
        <v>36</v>
      </c>
      <c r="T44" s="444" t="s">
        <v>72</v>
      </c>
      <c r="U44" s="384" t="s">
        <v>62</v>
      </c>
      <c r="V44" s="439" t="s">
        <v>65</v>
      </c>
      <c r="W44" s="385" t="s">
        <v>4</v>
      </c>
      <c r="X44" s="383" t="s">
        <v>61</v>
      </c>
      <c r="Y44" s="229" t="s">
        <v>35</v>
      </c>
      <c r="Z44" s="229" t="s">
        <v>36</v>
      </c>
      <c r="AA44" s="444" t="s">
        <v>72</v>
      </c>
      <c r="AB44" s="384" t="s">
        <v>62</v>
      </c>
      <c r="AC44" s="439" t="s">
        <v>65</v>
      </c>
      <c r="AD44" s="385" t="s">
        <v>1</v>
      </c>
      <c r="AE44" s="287" t="s">
        <v>8</v>
      </c>
      <c r="AF44" s="296" t="s">
        <v>14</v>
      </c>
      <c r="AG44" s="279"/>
    </row>
    <row r="45" spans="1:33" ht="12.75" customHeight="1" outlineLevel="1" x14ac:dyDescent="0.25">
      <c r="A45" s="450" t="s">
        <v>280</v>
      </c>
      <c r="B45" s="185">
        <v>6</v>
      </c>
      <c r="C45" s="277"/>
      <c r="D45" s="212"/>
      <c r="E45" s="212"/>
      <c r="F45" s="445" t="s">
        <v>328</v>
      </c>
      <c r="G45" s="278" t="s">
        <v>328</v>
      </c>
      <c r="H45" s="440"/>
      <c r="I45" s="278">
        <v>0</v>
      </c>
      <c r="J45" s="277">
        <v>6</v>
      </c>
      <c r="K45" s="212">
        <v>1.6</v>
      </c>
      <c r="L45" s="212">
        <v>1.8</v>
      </c>
      <c r="M45" s="445">
        <v>1.7000000000000002</v>
      </c>
      <c r="N45" s="278">
        <v>8.3000000000000007</v>
      </c>
      <c r="O45" s="440"/>
      <c r="P45" s="278">
        <v>14.3</v>
      </c>
      <c r="Q45" s="277">
        <v>7</v>
      </c>
      <c r="R45" s="212">
        <v>3.8</v>
      </c>
      <c r="S45" s="212">
        <v>4.2</v>
      </c>
      <c r="T45" s="445">
        <v>4</v>
      </c>
      <c r="U45" s="278">
        <v>6</v>
      </c>
      <c r="V45" s="440"/>
      <c r="W45" s="278">
        <v>13</v>
      </c>
      <c r="X45" s="277">
        <v>8</v>
      </c>
      <c r="Y45" s="212">
        <v>1.9</v>
      </c>
      <c r="Z45" s="212">
        <v>1.7</v>
      </c>
      <c r="AA45" s="445">
        <v>1.7999999999999998</v>
      </c>
      <c r="AB45" s="278">
        <v>8.1999999999999993</v>
      </c>
      <c r="AC45" s="440"/>
      <c r="AD45" s="278">
        <v>16.2</v>
      </c>
      <c r="AE45" s="293">
        <v>43.5</v>
      </c>
      <c r="AF45" s="387"/>
    </row>
    <row r="46" spans="1:33" ht="12.75" customHeight="1" outlineLevel="1" x14ac:dyDescent="0.25">
      <c r="A46" s="186" t="s">
        <v>281</v>
      </c>
      <c r="B46" s="185">
        <v>7</v>
      </c>
      <c r="C46" s="277">
        <v>7</v>
      </c>
      <c r="D46" s="212">
        <v>1.8</v>
      </c>
      <c r="E46" s="212">
        <v>1.8</v>
      </c>
      <c r="F46" s="445">
        <v>1.8</v>
      </c>
      <c r="G46" s="278">
        <v>8.1999999999999993</v>
      </c>
      <c r="H46" s="440"/>
      <c r="I46" s="278">
        <v>15.2</v>
      </c>
      <c r="J46" s="277">
        <v>6</v>
      </c>
      <c r="K46" s="212">
        <v>1.4</v>
      </c>
      <c r="L46" s="212">
        <v>1.5</v>
      </c>
      <c r="M46" s="445">
        <v>1.45</v>
      </c>
      <c r="N46" s="278">
        <v>8.5500000000000007</v>
      </c>
      <c r="O46" s="440"/>
      <c r="P46" s="278">
        <v>14.55</v>
      </c>
      <c r="Q46" s="277">
        <v>7</v>
      </c>
      <c r="R46" s="212">
        <v>3.5</v>
      </c>
      <c r="S46" s="212">
        <v>3.9</v>
      </c>
      <c r="T46" s="445">
        <v>3.7</v>
      </c>
      <c r="U46" s="278">
        <v>6.3</v>
      </c>
      <c r="V46" s="440"/>
      <c r="W46" s="278">
        <v>13.3</v>
      </c>
      <c r="X46" s="277"/>
      <c r="Y46" s="212"/>
      <c r="Z46" s="212"/>
      <c r="AA46" s="445" t="s">
        <v>328</v>
      </c>
      <c r="AB46" s="278" t="s">
        <v>328</v>
      </c>
      <c r="AC46" s="440"/>
      <c r="AD46" s="278">
        <v>0</v>
      </c>
      <c r="AE46" s="293">
        <v>43.05</v>
      </c>
      <c r="AF46" s="387"/>
    </row>
    <row r="47" spans="1:33" ht="12.75" customHeight="1" outlineLevel="1" x14ac:dyDescent="0.25">
      <c r="A47" s="186" t="s">
        <v>282</v>
      </c>
      <c r="B47" s="185">
        <v>6</v>
      </c>
      <c r="C47" s="277">
        <v>9</v>
      </c>
      <c r="D47" s="212">
        <v>4.5</v>
      </c>
      <c r="E47" s="212">
        <v>4.5</v>
      </c>
      <c r="F47" s="445">
        <v>4.5</v>
      </c>
      <c r="G47" s="278">
        <v>5.5</v>
      </c>
      <c r="H47" s="440"/>
      <c r="I47" s="278">
        <v>14.5</v>
      </c>
      <c r="J47" s="277">
        <v>8</v>
      </c>
      <c r="K47" s="212">
        <v>4.4000000000000004</v>
      </c>
      <c r="L47" s="212">
        <v>4</v>
      </c>
      <c r="M47" s="445">
        <v>4.2</v>
      </c>
      <c r="N47" s="278">
        <v>5.8</v>
      </c>
      <c r="O47" s="440"/>
      <c r="P47" s="278">
        <v>13.8</v>
      </c>
      <c r="Q47" s="277"/>
      <c r="R47" s="212"/>
      <c r="S47" s="212"/>
      <c r="T47" s="445" t="s">
        <v>328</v>
      </c>
      <c r="U47" s="278" t="s">
        <v>328</v>
      </c>
      <c r="V47" s="440"/>
      <c r="W47" s="278">
        <v>0</v>
      </c>
      <c r="X47" s="277">
        <v>7</v>
      </c>
      <c r="Y47" s="212">
        <v>2.7</v>
      </c>
      <c r="Z47" s="212">
        <v>2.9</v>
      </c>
      <c r="AA47" s="445">
        <v>2.8</v>
      </c>
      <c r="AB47" s="278">
        <v>7.2</v>
      </c>
      <c r="AC47" s="440"/>
      <c r="AD47" s="278">
        <v>14.2</v>
      </c>
      <c r="AE47" s="293">
        <v>42.5</v>
      </c>
      <c r="AF47" s="387"/>
    </row>
    <row r="48" spans="1:33" ht="12.75" customHeight="1" outlineLevel="1" x14ac:dyDescent="0.25">
      <c r="A48" s="186" t="s">
        <v>283</v>
      </c>
      <c r="B48" s="185">
        <v>5</v>
      </c>
      <c r="C48" s="277">
        <v>7</v>
      </c>
      <c r="D48" s="212">
        <v>2.7</v>
      </c>
      <c r="E48" s="212">
        <v>2.5</v>
      </c>
      <c r="F48" s="445">
        <v>2.6</v>
      </c>
      <c r="G48" s="278">
        <v>7.4</v>
      </c>
      <c r="H48" s="440"/>
      <c r="I48" s="278">
        <v>14.4</v>
      </c>
      <c r="J48" s="277"/>
      <c r="K48" s="212"/>
      <c r="L48" s="212"/>
      <c r="M48" s="445" t="s">
        <v>328</v>
      </c>
      <c r="N48" s="278" t="s">
        <v>328</v>
      </c>
      <c r="O48" s="440"/>
      <c r="P48" s="278">
        <v>0</v>
      </c>
      <c r="Q48" s="277">
        <v>8</v>
      </c>
      <c r="R48" s="212">
        <v>4</v>
      </c>
      <c r="S48" s="212">
        <v>3.6</v>
      </c>
      <c r="T48" s="445">
        <v>3.8</v>
      </c>
      <c r="U48" s="278">
        <v>6.2</v>
      </c>
      <c r="V48" s="440"/>
      <c r="W48" s="278">
        <v>14.2</v>
      </c>
      <c r="X48" s="277">
        <v>8</v>
      </c>
      <c r="Y48" s="212">
        <v>2.5</v>
      </c>
      <c r="Z48" s="212">
        <v>2</v>
      </c>
      <c r="AA48" s="445">
        <v>2.25</v>
      </c>
      <c r="AB48" s="278">
        <v>7.75</v>
      </c>
      <c r="AC48" s="440"/>
      <c r="AD48" s="278">
        <v>15.75</v>
      </c>
      <c r="AE48" s="293">
        <v>44.35</v>
      </c>
      <c r="AF48" s="387"/>
    </row>
    <row r="49" spans="1:33" ht="12.75" customHeight="1" outlineLevel="1" x14ac:dyDescent="0.25">
      <c r="A49" s="177" t="s">
        <v>284</v>
      </c>
      <c r="B49" s="145">
        <v>8</v>
      </c>
      <c r="C49" s="277">
        <v>7</v>
      </c>
      <c r="D49" s="212">
        <v>2.5</v>
      </c>
      <c r="E49" s="212">
        <v>2.5</v>
      </c>
      <c r="F49" s="445">
        <v>2.5</v>
      </c>
      <c r="G49" s="278">
        <v>7.5</v>
      </c>
      <c r="H49" s="440"/>
      <c r="I49" s="278">
        <v>14.5</v>
      </c>
      <c r="J49" s="277">
        <v>8</v>
      </c>
      <c r="K49" s="212">
        <v>2.9</v>
      </c>
      <c r="L49" s="212">
        <v>3.2</v>
      </c>
      <c r="M49" s="445">
        <v>3.05</v>
      </c>
      <c r="N49" s="278">
        <v>6.95</v>
      </c>
      <c r="O49" s="440"/>
      <c r="P49" s="278">
        <v>14.95</v>
      </c>
      <c r="Q49" s="277">
        <v>6.5</v>
      </c>
      <c r="R49" s="212">
        <v>3.8</v>
      </c>
      <c r="S49" s="212">
        <v>3.9</v>
      </c>
      <c r="T49" s="445">
        <v>3.8499999999999996</v>
      </c>
      <c r="U49" s="278">
        <v>6.15</v>
      </c>
      <c r="V49" s="440"/>
      <c r="W49" s="278">
        <v>12.65</v>
      </c>
      <c r="X49" s="277">
        <v>8</v>
      </c>
      <c r="Y49" s="212">
        <v>2.6</v>
      </c>
      <c r="Z49" s="212">
        <v>2.2000000000000002</v>
      </c>
      <c r="AA49" s="445">
        <v>2.4000000000000004</v>
      </c>
      <c r="AB49" s="278">
        <v>7.6</v>
      </c>
      <c r="AC49" s="440"/>
      <c r="AD49" s="278">
        <v>15.6</v>
      </c>
      <c r="AE49" s="293">
        <v>57.7</v>
      </c>
      <c r="AF49" s="387"/>
    </row>
    <row r="50" spans="1:33" s="131" customFormat="1" ht="16.5" customHeight="1" thickBot="1" x14ac:dyDescent="0.3">
      <c r="A50" s="299" t="s">
        <v>279</v>
      </c>
      <c r="B50" s="393"/>
      <c r="C50" s="301"/>
      <c r="D50" s="302"/>
      <c r="E50" s="302"/>
      <c r="F50" s="446"/>
      <c r="G50" s="304"/>
      <c r="H50" s="441"/>
      <c r="I50" s="394">
        <v>44.2</v>
      </c>
      <c r="J50" s="301"/>
      <c r="K50" s="302"/>
      <c r="L50" s="302"/>
      <c r="M50" s="446"/>
      <c r="N50" s="304"/>
      <c r="O50" s="441"/>
      <c r="P50" s="394">
        <v>43.8</v>
      </c>
      <c r="Q50" s="301"/>
      <c r="R50" s="302"/>
      <c r="S50" s="302"/>
      <c r="T50" s="446"/>
      <c r="U50" s="304"/>
      <c r="V50" s="441"/>
      <c r="W50" s="394">
        <v>40.5</v>
      </c>
      <c r="X50" s="301"/>
      <c r="Y50" s="302"/>
      <c r="Z50" s="302"/>
      <c r="AA50" s="446"/>
      <c r="AB50" s="304"/>
      <c r="AC50" s="441"/>
      <c r="AD50" s="394">
        <v>47.55</v>
      </c>
      <c r="AE50" s="306">
        <v>176.05</v>
      </c>
      <c r="AF50" s="388">
        <v>3</v>
      </c>
      <c r="AG50" s="149"/>
    </row>
    <row r="51" spans="1:33" ht="12" customHeight="1" thickTop="1" thickBot="1" x14ac:dyDescent="0.3"/>
    <row r="52" spans="1:33" s="173" customFormat="1" ht="18" customHeight="1" thickBot="1" x14ac:dyDescent="0.25">
      <c r="A52" s="206" t="s">
        <v>74</v>
      </c>
      <c r="B52" s="141"/>
      <c r="C52" s="274"/>
      <c r="D52" s="211"/>
      <c r="E52" s="211"/>
      <c r="F52" s="443"/>
      <c r="G52" s="275"/>
      <c r="H52" s="438"/>
      <c r="I52" s="170"/>
      <c r="J52" s="274"/>
      <c r="K52" s="211"/>
      <c r="L52" s="211"/>
      <c r="M52" s="443"/>
      <c r="N52" s="275"/>
      <c r="O52" s="438"/>
      <c r="P52" s="170"/>
      <c r="Q52" s="274"/>
      <c r="R52" s="211"/>
      <c r="S52" s="211"/>
      <c r="T52" s="443"/>
      <c r="U52" s="275"/>
      <c r="V52" s="438"/>
      <c r="W52" s="170"/>
      <c r="X52" s="274"/>
      <c r="Y52" s="211"/>
      <c r="Z52" s="211"/>
      <c r="AA52" s="443"/>
      <c r="AB52" s="275"/>
      <c r="AC52" s="438"/>
      <c r="AD52" s="170"/>
      <c r="AE52" s="171"/>
      <c r="AF52" s="172"/>
      <c r="AG52" s="276"/>
    </row>
    <row r="53" spans="1:33" s="174" customFormat="1" ht="12.75" customHeight="1" outlineLevel="1" x14ac:dyDescent="0.2">
      <c r="A53" s="451" t="s">
        <v>285</v>
      </c>
      <c r="B53" s="382" t="s">
        <v>66</v>
      </c>
      <c r="C53" s="383" t="s">
        <v>61</v>
      </c>
      <c r="D53" s="229" t="s">
        <v>35</v>
      </c>
      <c r="E53" s="229" t="s">
        <v>36</v>
      </c>
      <c r="F53" s="444" t="s">
        <v>72</v>
      </c>
      <c r="G53" s="384" t="s">
        <v>62</v>
      </c>
      <c r="H53" s="439" t="s">
        <v>65</v>
      </c>
      <c r="I53" s="385" t="s">
        <v>2</v>
      </c>
      <c r="J53" s="383" t="s">
        <v>61</v>
      </c>
      <c r="K53" s="229" t="s">
        <v>35</v>
      </c>
      <c r="L53" s="229" t="s">
        <v>36</v>
      </c>
      <c r="M53" s="444" t="s">
        <v>72</v>
      </c>
      <c r="N53" s="384" t="s">
        <v>62</v>
      </c>
      <c r="O53" s="439" t="s">
        <v>65</v>
      </c>
      <c r="P53" s="385" t="s">
        <v>3</v>
      </c>
      <c r="Q53" s="383" t="s">
        <v>61</v>
      </c>
      <c r="R53" s="229" t="s">
        <v>35</v>
      </c>
      <c r="S53" s="229" t="s">
        <v>36</v>
      </c>
      <c r="T53" s="444" t="s">
        <v>72</v>
      </c>
      <c r="U53" s="384" t="s">
        <v>62</v>
      </c>
      <c r="V53" s="439" t="s">
        <v>65</v>
      </c>
      <c r="W53" s="385" t="s">
        <v>4</v>
      </c>
      <c r="X53" s="383" t="s">
        <v>61</v>
      </c>
      <c r="Y53" s="229" t="s">
        <v>35</v>
      </c>
      <c r="Z53" s="229" t="s">
        <v>36</v>
      </c>
      <c r="AA53" s="444" t="s">
        <v>72</v>
      </c>
      <c r="AB53" s="384" t="s">
        <v>62</v>
      </c>
      <c r="AC53" s="439" t="s">
        <v>65</v>
      </c>
      <c r="AD53" s="385" t="s">
        <v>1</v>
      </c>
      <c r="AE53" s="287" t="s">
        <v>8</v>
      </c>
      <c r="AF53" s="296" t="s">
        <v>14</v>
      </c>
      <c r="AG53" s="279"/>
    </row>
    <row r="54" spans="1:33" ht="12.75" customHeight="1" outlineLevel="1" x14ac:dyDescent="0.25">
      <c r="A54" s="391" t="s">
        <v>286</v>
      </c>
      <c r="B54" s="179">
        <v>7</v>
      </c>
      <c r="C54" s="277"/>
      <c r="D54" s="212"/>
      <c r="E54" s="212"/>
      <c r="F54" s="445" t="s">
        <v>328</v>
      </c>
      <c r="G54" s="278" t="s">
        <v>328</v>
      </c>
      <c r="H54" s="440"/>
      <c r="I54" s="278">
        <v>0</v>
      </c>
      <c r="J54" s="277">
        <v>8</v>
      </c>
      <c r="K54" s="212">
        <v>1.8</v>
      </c>
      <c r="L54" s="212">
        <v>1.6</v>
      </c>
      <c r="M54" s="445">
        <v>1.7000000000000002</v>
      </c>
      <c r="N54" s="278">
        <v>8.3000000000000007</v>
      </c>
      <c r="O54" s="440"/>
      <c r="P54" s="278">
        <v>16.3</v>
      </c>
      <c r="Q54" s="277"/>
      <c r="R54" s="212"/>
      <c r="S54" s="212"/>
      <c r="T54" s="445" t="s">
        <v>328</v>
      </c>
      <c r="U54" s="278" t="s">
        <v>328</v>
      </c>
      <c r="V54" s="440"/>
      <c r="W54" s="278">
        <v>0</v>
      </c>
      <c r="X54" s="277">
        <v>8</v>
      </c>
      <c r="Y54" s="212">
        <v>2.7</v>
      </c>
      <c r="Z54" s="212">
        <v>2.6</v>
      </c>
      <c r="AA54" s="445">
        <v>2.6500000000000004</v>
      </c>
      <c r="AB54" s="278">
        <v>7.35</v>
      </c>
      <c r="AC54" s="440"/>
      <c r="AD54" s="278">
        <v>15.35</v>
      </c>
      <c r="AE54" s="293">
        <v>31.65</v>
      </c>
      <c r="AF54" s="387"/>
    </row>
    <row r="55" spans="1:33" ht="12.75" customHeight="1" outlineLevel="1" x14ac:dyDescent="0.25">
      <c r="A55" s="391" t="s">
        <v>287</v>
      </c>
      <c r="B55" s="179">
        <v>6</v>
      </c>
      <c r="C55" s="277">
        <v>9</v>
      </c>
      <c r="D55" s="212">
        <v>1.7</v>
      </c>
      <c r="E55" s="212">
        <v>1.6</v>
      </c>
      <c r="F55" s="445">
        <v>1.65</v>
      </c>
      <c r="G55" s="278">
        <v>8.35</v>
      </c>
      <c r="H55" s="440"/>
      <c r="I55" s="278">
        <v>17.350000000000001</v>
      </c>
      <c r="J55" s="277">
        <v>8</v>
      </c>
      <c r="K55" s="212">
        <v>0.8</v>
      </c>
      <c r="L55" s="212">
        <v>0.8</v>
      </c>
      <c r="M55" s="445">
        <v>0.8</v>
      </c>
      <c r="N55" s="278">
        <v>9.1999999999999993</v>
      </c>
      <c r="O55" s="440"/>
      <c r="P55" s="278">
        <v>17.2</v>
      </c>
      <c r="Q55" s="277">
        <v>9</v>
      </c>
      <c r="R55" s="212">
        <v>2.5</v>
      </c>
      <c r="S55" s="212">
        <v>2.6</v>
      </c>
      <c r="T55" s="445">
        <v>2.5499999999999998</v>
      </c>
      <c r="U55" s="278">
        <v>7.45</v>
      </c>
      <c r="V55" s="440"/>
      <c r="W55" s="278">
        <v>16.45</v>
      </c>
      <c r="X55" s="277">
        <v>8</v>
      </c>
      <c r="Y55" s="212">
        <v>1.2</v>
      </c>
      <c r="Z55" s="212">
        <v>1.3</v>
      </c>
      <c r="AA55" s="445">
        <v>1.25</v>
      </c>
      <c r="AB55" s="278">
        <v>8.75</v>
      </c>
      <c r="AC55" s="440"/>
      <c r="AD55" s="278">
        <v>16.75</v>
      </c>
      <c r="AE55" s="293">
        <v>67.75</v>
      </c>
      <c r="AF55" s="387"/>
    </row>
    <row r="56" spans="1:33" ht="12.75" customHeight="1" outlineLevel="1" x14ac:dyDescent="0.25">
      <c r="A56" s="391" t="s">
        <v>288</v>
      </c>
      <c r="B56" s="179">
        <v>7</v>
      </c>
      <c r="C56" s="277">
        <v>7</v>
      </c>
      <c r="D56" s="212">
        <v>1.3</v>
      </c>
      <c r="E56" s="212">
        <v>0.8</v>
      </c>
      <c r="F56" s="445">
        <v>1.05</v>
      </c>
      <c r="G56" s="278">
        <v>8.9499999999999993</v>
      </c>
      <c r="H56" s="440"/>
      <c r="I56" s="278">
        <v>15.95</v>
      </c>
      <c r="J56" s="277"/>
      <c r="K56" s="212"/>
      <c r="L56" s="212"/>
      <c r="M56" s="445" t="s">
        <v>328</v>
      </c>
      <c r="N56" s="278" t="s">
        <v>328</v>
      </c>
      <c r="O56" s="440"/>
      <c r="P56" s="278">
        <v>0</v>
      </c>
      <c r="Q56" s="277"/>
      <c r="R56" s="212"/>
      <c r="S56" s="212"/>
      <c r="T56" s="445" t="s">
        <v>328</v>
      </c>
      <c r="U56" s="278" t="s">
        <v>328</v>
      </c>
      <c r="V56" s="440"/>
      <c r="W56" s="278">
        <v>0</v>
      </c>
      <c r="X56" s="277"/>
      <c r="Y56" s="212"/>
      <c r="Z56" s="212"/>
      <c r="AA56" s="445" t="s">
        <v>328</v>
      </c>
      <c r="AB56" s="278" t="s">
        <v>328</v>
      </c>
      <c r="AC56" s="440"/>
      <c r="AD56" s="278">
        <v>0</v>
      </c>
      <c r="AE56" s="293">
        <v>15.95</v>
      </c>
      <c r="AF56" s="387"/>
    </row>
    <row r="57" spans="1:33" ht="12.75" customHeight="1" outlineLevel="1" x14ac:dyDescent="0.25">
      <c r="A57" s="391" t="s">
        <v>289</v>
      </c>
      <c r="B57" s="179">
        <v>6</v>
      </c>
      <c r="C57" s="277">
        <v>9</v>
      </c>
      <c r="D57" s="212">
        <v>1.6</v>
      </c>
      <c r="E57" s="212">
        <v>1.8</v>
      </c>
      <c r="F57" s="445">
        <v>1.7000000000000002</v>
      </c>
      <c r="G57" s="278">
        <v>8.3000000000000007</v>
      </c>
      <c r="H57" s="440"/>
      <c r="I57" s="278">
        <v>17.3</v>
      </c>
      <c r="J57" s="277">
        <v>9</v>
      </c>
      <c r="K57" s="212">
        <v>0.7</v>
      </c>
      <c r="L57" s="212">
        <v>0.6</v>
      </c>
      <c r="M57" s="445">
        <v>0.64999999999999991</v>
      </c>
      <c r="N57" s="278">
        <v>9.35</v>
      </c>
      <c r="O57" s="440"/>
      <c r="P57" s="278">
        <v>18.350000000000001</v>
      </c>
      <c r="Q57" s="277">
        <v>8.5</v>
      </c>
      <c r="R57" s="212">
        <v>1.8</v>
      </c>
      <c r="S57" s="212">
        <v>2.1</v>
      </c>
      <c r="T57" s="445">
        <v>1.9500000000000002</v>
      </c>
      <c r="U57" s="278">
        <v>8.0500000000000007</v>
      </c>
      <c r="V57" s="440"/>
      <c r="W57" s="278">
        <v>16.55</v>
      </c>
      <c r="X57" s="277">
        <v>9</v>
      </c>
      <c r="Y57" s="212">
        <v>1.6</v>
      </c>
      <c r="Z57" s="212">
        <v>1.5</v>
      </c>
      <c r="AA57" s="445">
        <v>1.55</v>
      </c>
      <c r="AB57" s="278">
        <v>8.4499999999999993</v>
      </c>
      <c r="AC57" s="440"/>
      <c r="AD57" s="278">
        <v>17.45</v>
      </c>
      <c r="AE57" s="293">
        <v>69.650000000000006</v>
      </c>
      <c r="AF57" s="387"/>
    </row>
    <row r="58" spans="1:33" ht="12.75" customHeight="1" outlineLevel="1" x14ac:dyDescent="0.25">
      <c r="A58" s="177" t="s">
        <v>290</v>
      </c>
      <c r="B58" s="145">
        <v>7</v>
      </c>
      <c r="C58" s="277"/>
      <c r="D58" s="212"/>
      <c r="E58" s="212"/>
      <c r="F58" s="445" t="s">
        <v>328</v>
      </c>
      <c r="G58" s="278" t="s">
        <v>328</v>
      </c>
      <c r="H58" s="440"/>
      <c r="I58" s="278">
        <v>0</v>
      </c>
      <c r="J58" s="277"/>
      <c r="K58" s="212"/>
      <c r="L58" s="212"/>
      <c r="M58" s="445" t="s">
        <v>328</v>
      </c>
      <c r="N58" s="278" t="s">
        <v>328</v>
      </c>
      <c r="O58" s="440"/>
      <c r="P58" s="278">
        <v>0</v>
      </c>
      <c r="Q58" s="277">
        <v>8.5</v>
      </c>
      <c r="R58" s="212">
        <v>3.8</v>
      </c>
      <c r="S58" s="212">
        <v>3.7</v>
      </c>
      <c r="T58" s="445">
        <v>3.75</v>
      </c>
      <c r="U58" s="278">
        <v>6.25</v>
      </c>
      <c r="V58" s="440"/>
      <c r="W58" s="278">
        <v>14.75</v>
      </c>
      <c r="X58" s="277"/>
      <c r="Y58" s="212"/>
      <c r="Z58" s="212"/>
      <c r="AA58" s="445" t="s">
        <v>328</v>
      </c>
      <c r="AB58" s="278" t="s">
        <v>328</v>
      </c>
      <c r="AC58" s="440"/>
      <c r="AD58" s="278">
        <v>0</v>
      </c>
      <c r="AE58" s="293">
        <v>14.75</v>
      </c>
      <c r="AF58" s="387"/>
    </row>
    <row r="59" spans="1:33" ht="12.75" customHeight="1" outlineLevel="1" x14ac:dyDescent="0.25">
      <c r="A59" s="177" t="s">
        <v>291</v>
      </c>
      <c r="B59" s="145">
        <v>6</v>
      </c>
      <c r="C59" s="277">
        <v>8</v>
      </c>
      <c r="D59" s="212">
        <v>2.5</v>
      </c>
      <c r="E59" s="212">
        <v>2.5</v>
      </c>
      <c r="F59" s="445">
        <v>2.5</v>
      </c>
      <c r="G59" s="278">
        <v>7.5</v>
      </c>
      <c r="H59" s="440"/>
      <c r="I59" s="278">
        <v>15.5</v>
      </c>
      <c r="J59" s="277">
        <v>8</v>
      </c>
      <c r="K59" s="212">
        <v>1.5</v>
      </c>
      <c r="L59" s="212">
        <v>1.5</v>
      </c>
      <c r="M59" s="445">
        <v>1.5</v>
      </c>
      <c r="N59" s="278">
        <v>8.5</v>
      </c>
      <c r="O59" s="440"/>
      <c r="P59" s="278">
        <v>16.5</v>
      </c>
      <c r="Q59" s="277">
        <v>8</v>
      </c>
      <c r="R59" s="212">
        <v>2.8</v>
      </c>
      <c r="S59" s="212">
        <v>2.8</v>
      </c>
      <c r="T59" s="445">
        <v>2.8</v>
      </c>
      <c r="U59" s="278">
        <v>7.2</v>
      </c>
      <c r="V59" s="440"/>
      <c r="W59" s="278">
        <v>15.2</v>
      </c>
      <c r="X59" s="277">
        <v>8</v>
      </c>
      <c r="Y59" s="212">
        <v>2</v>
      </c>
      <c r="Z59" s="212">
        <v>2.1</v>
      </c>
      <c r="AA59" s="445">
        <v>2.0499999999999998</v>
      </c>
      <c r="AB59" s="278">
        <v>7.95</v>
      </c>
      <c r="AC59" s="440"/>
      <c r="AD59" s="278">
        <v>15.95</v>
      </c>
      <c r="AE59" s="293">
        <v>63.150000000000006</v>
      </c>
      <c r="AF59" s="387"/>
    </row>
    <row r="60" spans="1:33" s="131" customFormat="1" ht="16.5" customHeight="1" thickBot="1" x14ac:dyDescent="0.3">
      <c r="A60" s="299" t="s">
        <v>285</v>
      </c>
      <c r="B60" s="393"/>
      <c r="C60" s="301"/>
      <c r="D60" s="302"/>
      <c r="E60" s="302"/>
      <c r="F60" s="446"/>
      <c r="G60" s="304"/>
      <c r="H60" s="441"/>
      <c r="I60" s="394">
        <v>50.600000000000009</v>
      </c>
      <c r="J60" s="301"/>
      <c r="K60" s="302"/>
      <c r="L60" s="302"/>
      <c r="M60" s="446"/>
      <c r="N60" s="304"/>
      <c r="O60" s="441"/>
      <c r="P60" s="394">
        <v>52.05</v>
      </c>
      <c r="Q60" s="301"/>
      <c r="R60" s="302"/>
      <c r="S60" s="302"/>
      <c r="T60" s="446"/>
      <c r="U60" s="304"/>
      <c r="V60" s="441"/>
      <c r="W60" s="394">
        <v>48.2</v>
      </c>
      <c r="X60" s="301"/>
      <c r="Y60" s="302"/>
      <c r="Z60" s="302"/>
      <c r="AA60" s="446"/>
      <c r="AB60" s="304"/>
      <c r="AC60" s="441"/>
      <c r="AD60" s="394">
        <v>50.150000000000006</v>
      </c>
      <c r="AE60" s="306">
        <v>201.00000000000003</v>
      </c>
      <c r="AF60" s="388">
        <v>1</v>
      </c>
      <c r="AG60" s="149"/>
    </row>
    <row r="61" spans="1:33" s="174" customFormat="1" ht="12.75" customHeight="1" outlineLevel="1" thickTop="1" x14ac:dyDescent="0.2">
      <c r="A61" s="451" t="s">
        <v>164</v>
      </c>
      <c r="B61" s="382" t="s">
        <v>66</v>
      </c>
      <c r="C61" s="383" t="s">
        <v>61</v>
      </c>
      <c r="D61" s="229" t="s">
        <v>35</v>
      </c>
      <c r="E61" s="229" t="s">
        <v>36</v>
      </c>
      <c r="F61" s="444" t="s">
        <v>72</v>
      </c>
      <c r="G61" s="384" t="s">
        <v>62</v>
      </c>
      <c r="H61" s="439" t="s">
        <v>65</v>
      </c>
      <c r="I61" s="385" t="s">
        <v>2</v>
      </c>
      <c r="J61" s="383" t="s">
        <v>61</v>
      </c>
      <c r="K61" s="229" t="s">
        <v>35</v>
      </c>
      <c r="L61" s="229" t="s">
        <v>36</v>
      </c>
      <c r="M61" s="444" t="s">
        <v>72</v>
      </c>
      <c r="N61" s="384" t="s">
        <v>62</v>
      </c>
      <c r="O61" s="439" t="s">
        <v>65</v>
      </c>
      <c r="P61" s="385" t="s">
        <v>3</v>
      </c>
      <c r="Q61" s="383" t="s">
        <v>61</v>
      </c>
      <c r="R61" s="229" t="s">
        <v>35</v>
      </c>
      <c r="S61" s="229" t="s">
        <v>36</v>
      </c>
      <c r="T61" s="444" t="s">
        <v>72</v>
      </c>
      <c r="U61" s="384" t="s">
        <v>62</v>
      </c>
      <c r="V61" s="439" t="s">
        <v>65</v>
      </c>
      <c r="W61" s="385" t="s">
        <v>4</v>
      </c>
      <c r="X61" s="383" t="s">
        <v>61</v>
      </c>
      <c r="Y61" s="229" t="s">
        <v>35</v>
      </c>
      <c r="Z61" s="229" t="s">
        <v>36</v>
      </c>
      <c r="AA61" s="444" t="s">
        <v>72</v>
      </c>
      <c r="AB61" s="384" t="s">
        <v>62</v>
      </c>
      <c r="AC61" s="439" t="s">
        <v>65</v>
      </c>
      <c r="AD61" s="385" t="s">
        <v>1</v>
      </c>
      <c r="AE61" s="287" t="s">
        <v>8</v>
      </c>
      <c r="AF61" s="296" t="s">
        <v>14</v>
      </c>
      <c r="AG61" s="279"/>
    </row>
    <row r="62" spans="1:33" ht="12.75" customHeight="1" outlineLevel="1" x14ac:dyDescent="0.25">
      <c r="A62" s="186" t="s">
        <v>292</v>
      </c>
      <c r="B62" s="185">
        <v>8</v>
      </c>
      <c r="C62" s="277"/>
      <c r="D62" s="212"/>
      <c r="E62" s="212"/>
      <c r="F62" s="445" t="s">
        <v>328</v>
      </c>
      <c r="G62" s="278" t="s">
        <v>328</v>
      </c>
      <c r="H62" s="440"/>
      <c r="I62" s="278">
        <v>0</v>
      </c>
      <c r="J62" s="277">
        <v>8</v>
      </c>
      <c r="K62" s="212">
        <v>1.4</v>
      </c>
      <c r="L62" s="212">
        <v>1.4</v>
      </c>
      <c r="M62" s="445">
        <v>1.4</v>
      </c>
      <c r="N62" s="278">
        <v>8.6</v>
      </c>
      <c r="O62" s="440"/>
      <c r="P62" s="278">
        <v>16.600000000000001</v>
      </c>
      <c r="Q62" s="277"/>
      <c r="R62" s="212"/>
      <c r="S62" s="212"/>
      <c r="T62" s="445" t="s">
        <v>328</v>
      </c>
      <c r="U62" s="278" t="s">
        <v>328</v>
      </c>
      <c r="V62" s="440"/>
      <c r="W62" s="278">
        <v>0</v>
      </c>
      <c r="X62" s="277">
        <v>8</v>
      </c>
      <c r="Y62" s="212">
        <v>2.1</v>
      </c>
      <c r="Z62" s="212">
        <v>2</v>
      </c>
      <c r="AA62" s="445">
        <v>2.0499999999999998</v>
      </c>
      <c r="AB62" s="278">
        <v>7.95</v>
      </c>
      <c r="AC62" s="440"/>
      <c r="AD62" s="278">
        <v>15.95</v>
      </c>
      <c r="AE62" s="293">
        <v>32.549999999999997</v>
      </c>
      <c r="AF62" s="387"/>
    </row>
    <row r="63" spans="1:33" ht="12.75" customHeight="1" outlineLevel="1" x14ac:dyDescent="0.25">
      <c r="A63" s="186" t="s">
        <v>293</v>
      </c>
      <c r="B63" s="185">
        <v>7</v>
      </c>
      <c r="C63" s="277">
        <v>9</v>
      </c>
      <c r="D63" s="212">
        <v>2.2999999999999998</v>
      </c>
      <c r="E63" s="212">
        <v>2.2000000000000002</v>
      </c>
      <c r="F63" s="445">
        <v>2.25</v>
      </c>
      <c r="G63" s="278">
        <v>7.75</v>
      </c>
      <c r="H63" s="440"/>
      <c r="I63" s="278">
        <v>16.75</v>
      </c>
      <c r="J63" s="277">
        <v>9</v>
      </c>
      <c r="K63" s="212">
        <v>1.2</v>
      </c>
      <c r="L63" s="212">
        <v>1.1000000000000001</v>
      </c>
      <c r="M63" s="445">
        <v>1.1499999999999999</v>
      </c>
      <c r="N63" s="278">
        <v>8.85</v>
      </c>
      <c r="O63" s="440"/>
      <c r="P63" s="278">
        <v>17.850000000000001</v>
      </c>
      <c r="Q63" s="277">
        <v>9</v>
      </c>
      <c r="R63" s="212">
        <v>2.8</v>
      </c>
      <c r="S63" s="212">
        <v>3</v>
      </c>
      <c r="T63" s="445">
        <v>2.9</v>
      </c>
      <c r="U63" s="278">
        <v>7.1</v>
      </c>
      <c r="V63" s="440"/>
      <c r="W63" s="278">
        <v>16.100000000000001</v>
      </c>
      <c r="X63" s="277">
        <v>8</v>
      </c>
      <c r="Y63" s="212">
        <v>2</v>
      </c>
      <c r="Z63" s="212">
        <v>2.1</v>
      </c>
      <c r="AA63" s="445">
        <v>2.0499999999999998</v>
      </c>
      <c r="AB63" s="278">
        <v>7.95</v>
      </c>
      <c r="AC63" s="440"/>
      <c r="AD63" s="278">
        <v>15.95</v>
      </c>
      <c r="AE63" s="293">
        <v>66.650000000000006</v>
      </c>
      <c r="AF63" s="387"/>
    </row>
    <row r="64" spans="1:33" ht="12.75" customHeight="1" outlineLevel="1" x14ac:dyDescent="0.25">
      <c r="A64" s="186" t="s">
        <v>294</v>
      </c>
      <c r="B64" s="185">
        <v>8</v>
      </c>
      <c r="C64" s="277">
        <v>9</v>
      </c>
      <c r="D64" s="212">
        <v>1.5</v>
      </c>
      <c r="E64" s="212">
        <v>1.5</v>
      </c>
      <c r="F64" s="445">
        <v>1.5</v>
      </c>
      <c r="G64" s="278">
        <v>8.5</v>
      </c>
      <c r="H64" s="440"/>
      <c r="I64" s="278">
        <v>17.5</v>
      </c>
      <c r="J64" s="277"/>
      <c r="K64" s="212"/>
      <c r="L64" s="212"/>
      <c r="M64" s="445" t="s">
        <v>328</v>
      </c>
      <c r="N64" s="278" t="s">
        <v>328</v>
      </c>
      <c r="O64" s="440"/>
      <c r="P64" s="278">
        <v>0</v>
      </c>
      <c r="Q64" s="277">
        <v>9</v>
      </c>
      <c r="R64" s="212">
        <v>3.6</v>
      </c>
      <c r="S64" s="212">
        <v>3.4</v>
      </c>
      <c r="T64" s="445">
        <v>3.5</v>
      </c>
      <c r="U64" s="278">
        <v>6.5</v>
      </c>
      <c r="V64" s="440"/>
      <c r="W64" s="278">
        <v>15.5</v>
      </c>
      <c r="X64" s="277">
        <v>9</v>
      </c>
      <c r="Y64" s="212">
        <v>1.8</v>
      </c>
      <c r="Z64" s="212">
        <v>1.5</v>
      </c>
      <c r="AA64" s="445">
        <v>1.65</v>
      </c>
      <c r="AB64" s="278">
        <v>8.35</v>
      </c>
      <c r="AC64" s="440"/>
      <c r="AD64" s="278">
        <v>17.350000000000001</v>
      </c>
      <c r="AE64" s="293">
        <v>50.35</v>
      </c>
      <c r="AF64" s="387"/>
    </row>
    <row r="65" spans="1:33" ht="12.75" customHeight="1" outlineLevel="1" x14ac:dyDescent="0.25">
      <c r="A65" s="186" t="s">
        <v>323</v>
      </c>
      <c r="B65" s="185">
        <v>8</v>
      </c>
      <c r="C65" s="277"/>
      <c r="D65" s="212"/>
      <c r="E65" s="212"/>
      <c r="F65" s="445" t="s">
        <v>328</v>
      </c>
      <c r="G65" s="278" t="s">
        <v>328</v>
      </c>
      <c r="H65" s="440"/>
      <c r="I65" s="278">
        <v>0</v>
      </c>
      <c r="J65" s="277"/>
      <c r="K65" s="212"/>
      <c r="L65" s="212"/>
      <c r="M65" s="445" t="s">
        <v>328</v>
      </c>
      <c r="N65" s="278" t="s">
        <v>328</v>
      </c>
      <c r="O65" s="440"/>
      <c r="P65" s="278">
        <v>0</v>
      </c>
      <c r="Q65" s="277">
        <v>9</v>
      </c>
      <c r="R65" s="212">
        <v>4.2</v>
      </c>
      <c r="S65" s="212">
        <v>4.3</v>
      </c>
      <c r="T65" s="445">
        <v>4.25</v>
      </c>
      <c r="U65" s="278">
        <v>5.75</v>
      </c>
      <c r="V65" s="440"/>
      <c r="W65" s="278">
        <v>14.75</v>
      </c>
      <c r="X65" s="277">
        <v>8</v>
      </c>
      <c r="Y65" s="212">
        <v>2.2000000000000002</v>
      </c>
      <c r="Z65" s="212">
        <v>2</v>
      </c>
      <c r="AA65" s="445">
        <v>2.1</v>
      </c>
      <c r="AB65" s="278">
        <v>7.9</v>
      </c>
      <c r="AC65" s="440"/>
      <c r="AD65" s="278">
        <v>15.9</v>
      </c>
      <c r="AE65" s="293">
        <v>30.65</v>
      </c>
      <c r="AF65" s="387"/>
    </row>
    <row r="66" spans="1:33" ht="12.75" customHeight="1" outlineLevel="1" x14ac:dyDescent="0.25">
      <c r="A66" s="177" t="s">
        <v>324</v>
      </c>
      <c r="B66" s="145">
        <v>6</v>
      </c>
      <c r="C66" s="277">
        <v>9</v>
      </c>
      <c r="D66" s="212">
        <v>2</v>
      </c>
      <c r="E66" s="212">
        <v>2.2000000000000002</v>
      </c>
      <c r="F66" s="445">
        <v>2.1</v>
      </c>
      <c r="G66" s="278">
        <v>7.9</v>
      </c>
      <c r="H66" s="440"/>
      <c r="I66" s="278">
        <v>16.899999999999999</v>
      </c>
      <c r="J66" s="277">
        <v>8</v>
      </c>
      <c r="K66" s="212">
        <v>1.7</v>
      </c>
      <c r="L66" s="212">
        <v>1.3</v>
      </c>
      <c r="M66" s="445">
        <v>1.5</v>
      </c>
      <c r="N66" s="278">
        <v>8.5</v>
      </c>
      <c r="O66" s="440"/>
      <c r="P66" s="278">
        <v>16.5</v>
      </c>
      <c r="Q66" s="277">
        <v>8.5</v>
      </c>
      <c r="R66" s="212">
        <v>2.4</v>
      </c>
      <c r="S66" s="212">
        <v>2</v>
      </c>
      <c r="T66" s="445">
        <v>2.2000000000000002</v>
      </c>
      <c r="U66" s="278">
        <v>7.8</v>
      </c>
      <c r="V66" s="440"/>
      <c r="W66" s="278">
        <v>16.3</v>
      </c>
      <c r="X66" s="277"/>
      <c r="Y66" s="212"/>
      <c r="Z66" s="212"/>
      <c r="AA66" s="445" t="s">
        <v>328</v>
      </c>
      <c r="AB66" s="278" t="s">
        <v>328</v>
      </c>
      <c r="AC66" s="440"/>
      <c r="AD66" s="278">
        <v>0</v>
      </c>
      <c r="AE66" s="293">
        <v>49.7</v>
      </c>
      <c r="AF66" s="387"/>
    </row>
    <row r="67" spans="1:33" ht="12.75" customHeight="1" outlineLevel="1" x14ac:dyDescent="0.25">
      <c r="A67" s="177" t="s">
        <v>295</v>
      </c>
      <c r="B67" s="145">
        <v>8</v>
      </c>
      <c r="C67" s="277">
        <v>7</v>
      </c>
      <c r="D67" s="212">
        <v>1.8</v>
      </c>
      <c r="E67" s="212">
        <v>1.7</v>
      </c>
      <c r="F67" s="445">
        <v>1.75</v>
      </c>
      <c r="G67" s="278">
        <v>8.25</v>
      </c>
      <c r="H67" s="440"/>
      <c r="I67" s="278">
        <v>15.25</v>
      </c>
      <c r="J67" s="277">
        <v>8</v>
      </c>
      <c r="K67" s="212">
        <v>2.7</v>
      </c>
      <c r="L67" s="212">
        <v>2.6</v>
      </c>
      <c r="M67" s="445">
        <v>2.6500000000000004</v>
      </c>
      <c r="N67" s="278">
        <v>7.35</v>
      </c>
      <c r="O67" s="440"/>
      <c r="P67" s="278">
        <v>15.35</v>
      </c>
      <c r="Q67" s="277"/>
      <c r="R67" s="212"/>
      <c r="S67" s="212"/>
      <c r="T67" s="445" t="s">
        <v>328</v>
      </c>
      <c r="U67" s="278" t="s">
        <v>328</v>
      </c>
      <c r="V67" s="440"/>
      <c r="W67" s="278">
        <v>0</v>
      </c>
      <c r="X67" s="277"/>
      <c r="Y67" s="212"/>
      <c r="Z67" s="212"/>
      <c r="AA67" s="445" t="s">
        <v>328</v>
      </c>
      <c r="AB67" s="278" t="s">
        <v>328</v>
      </c>
      <c r="AC67" s="440"/>
      <c r="AD67" s="278">
        <v>0</v>
      </c>
      <c r="AE67" s="293">
        <v>30.6</v>
      </c>
      <c r="AF67" s="387"/>
    </row>
    <row r="68" spans="1:33" s="131" customFormat="1" ht="16.5" customHeight="1" thickBot="1" x14ac:dyDescent="0.3">
      <c r="A68" s="299" t="s">
        <v>164</v>
      </c>
      <c r="B68" s="393"/>
      <c r="C68" s="301"/>
      <c r="D68" s="302"/>
      <c r="E68" s="302"/>
      <c r="F68" s="446"/>
      <c r="G68" s="304"/>
      <c r="H68" s="441"/>
      <c r="I68" s="394">
        <v>51.15</v>
      </c>
      <c r="J68" s="301"/>
      <c r="K68" s="302"/>
      <c r="L68" s="302"/>
      <c r="M68" s="446"/>
      <c r="N68" s="304"/>
      <c r="O68" s="441"/>
      <c r="P68" s="394">
        <v>50.95</v>
      </c>
      <c r="Q68" s="301"/>
      <c r="R68" s="302"/>
      <c r="S68" s="302"/>
      <c r="T68" s="446"/>
      <c r="U68" s="304"/>
      <c r="V68" s="441"/>
      <c r="W68" s="394">
        <v>47.900000000000006</v>
      </c>
      <c r="X68" s="301"/>
      <c r="Y68" s="302"/>
      <c r="Z68" s="302"/>
      <c r="AA68" s="446"/>
      <c r="AB68" s="304"/>
      <c r="AC68" s="441"/>
      <c r="AD68" s="394">
        <v>49.25</v>
      </c>
      <c r="AE68" s="306">
        <v>199.25</v>
      </c>
      <c r="AF68" s="388">
        <v>2</v>
      </c>
      <c r="AG68" s="149"/>
    </row>
    <row r="69" spans="1:33" s="174" customFormat="1" ht="12.75" customHeight="1" outlineLevel="1" thickTop="1" x14ac:dyDescent="0.2">
      <c r="A69" s="451" t="s">
        <v>131</v>
      </c>
      <c r="B69" s="382" t="s">
        <v>66</v>
      </c>
      <c r="C69" s="383" t="s">
        <v>61</v>
      </c>
      <c r="D69" s="229" t="s">
        <v>35</v>
      </c>
      <c r="E69" s="229" t="s">
        <v>36</v>
      </c>
      <c r="F69" s="444" t="s">
        <v>72</v>
      </c>
      <c r="G69" s="384" t="s">
        <v>62</v>
      </c>
      <c r="H69" s="439" t="s">
        <v>65</v>
      </c>
      <c r="I69" s="385" t="s">
        <v>2</v>
      </c>
      <c r="J69" s="383" t="s">
        <v>61</v>
      </c>
      <c r="K69" s="229" t="s">
        <v>35</v>
      </c>
      <c r="L69" s="229" t="s">
        <v>36</v>
      </c>
      <c r="M69" s="444" t="s">
        <v>72</v>
      </c>
      <c r="N69" s="384" t="s">
        <v>62</v>
      </c>
      <c r="O69" s="439" t="s">
        <v>65</v>
      </c>
      <c r="P69" s="385" t="s">
        <v>3</v>
      </c>
      <c r="Q69" s="383" t="s">
        <v>61</v>
      </c>
      <c r="R69" s="229" t="s">
        <v>35</v>
      </c>
      <c r="S69" s="229" t="s">
        <v>36</v>
      </c>
      <c r="T69" s="444" t="s">
        <v>72</v>
      </c>
      <c r="U69" s="384" t="s">
        <v>62</v>
      </c>
      <c r="V69" s="439" t="s">
        <v>65</v>
      </c>
      <c r="W69" s="385" t="s">
        <v>4</v>
      </c>
      <c r="X69" s="383" t="s">
        <v>61</v>
      </c>
      <c r="Y69" s="229" t="s">
        <v>35</v>
      </c>
      <c r="Z69" s="229" t="s">
        <v>36</v>
      </c>
      <c r="AA69" s="444" t="s">
        <v>72</v>
      </c>
      <c r="AB69" s="384" t="s">
        <v>62</v>
      </c>
      <c r="AC69" s="439" t="s">
        <v>65</v>
      </c>
      <c r="AD69" s="385" t="s">
        <v>1</v>
      </c>
      <c r="AE69" s="287" t="s">
        <v>8</v>
      </c>
      <c r="AF69" s="296" t="s">
        <v>14</v>
      </c>
      <c r="AG69" s="279"/>
    </row>
    <row r="70" spans="1:33" ht="12.75" customHeight="1" outlineLevel="1" x14ac:dyDescent="0.25">
      <c r="A70" s="392" t="s">
        <v>157</v>
      </c>
      <c r="B70" s="185">
        <v>6</v>
      </c>
      <c r="C70" s="277">
        <v>9</v>
      </c>
      <c r="D70" s="212">
        <v>2.2999999999999998</v>
      </c>
      <c r="E70" s="212">
        <v>2.5</v>
      </c>
      <c r="F70" s="445">
        <v>2.4</v>
      </c>
      <c r="G70" s="278">
        <v>7.6</v>
      </c>
      <c r="H70" s="440"/>
      <c r="I70" s="278">
        <v>16.600000000000001</v>
      </c>
      <c r="J70" s="277"/>
      <c r="K70" s="212"/>
      <c r="L70" s="212"/>
      <c r="M70" s="445" t="s">
        <v>328</v>
      </c>
      <c r="N70" s="278" t="s">
        <v>328</v>
      </c>
      <c r="O70" s="440"/>
      <c r="P70" s="278">
        <v>0</v>
      </c>
      <c r="Q70" s="277">
        <v>9</v>
      </c>
      <c r="R70" s="212">
        <v>3.6</v>
      </c>
      <c r="S70" s="212">
        <v>3.4</v>
      </c>
      <c r="T70" s="445">
        <v>3.5</v>
      </c>
      <c r="U70" s="278">
        <v>6.5</v>
      </c>
      <c r="V70" s="440"/>
      <c r="W70" s="278">
        <v>15.5</v>
      </c>
      <c r="X70" s="277">
        <v>8</v>
      </c>
      <c r="Y70" s="212">
        <v>2.5</v>
      </c>
      <c r="Z70" s="212">
        <v>2.8</v>
      </c>
      <c r="AA70" s="445">
        <v>2.65</v>
      </c>
      <c r="AB70" s="278">
        <v>7.35</v>
      </c>
      <c r="AC70" s="440"/>
      <c r="AD70" s="278">
        <v>15.35</v>
      </c>
      <c r="AE70" s="293">
        <v>47.45</v>
      </c>
      <c r="AF70" s="387"/>
    </row>
    <row r="71" spans="1:33" ht="12.75" customHeight="1" outlineLevel="1" x14ac:dyDescent="0.25">
      <c r="A71" s="390" t="s">
        <v>325</v>
      </c>
      <c r="B71" s="185">
        <v>8</v>
      </c>
      <c r="C71" s="277">
        <v>9</v>
      </c>
      <c r="D71" s="212">
        <v>1.3</v>
      </c>
      <c r="E71" s="212">
        <v>1.3</v>
      </c>
      <c r="F71" s="445">
        <v>1.3</v>
      </c>
      <c r="G71" s="278">
        <v>8.6999999999999993</v>
      </c>
      <c r="H71" s="440"/>
      <c r="I71" s="278">
        <v>17.7</v>
      </c>
      <c r="J71" s="277">
        <v>9</v>
      </c>
      <c r="K71" s="212">
        <v>1.4</v>
      </c>
      <c r="L71" s="212">
        <v>1.3</v>
      </c>
      <c r="M71" s="445">
        <v>1.35</v>
      </c>
      <c r="N71" s="278">
        <v>8.65</v>
      </c>
      <c r="O71" s="440"/>
      <c r="P71" s="278">
        <v>17.649999999999999</v>
      </c>
      <c r="Q71" s="277">
        <v>9</v>
      </c>
      <c r="R71" s="212">
        <v>1.8</v>
      </c>
      <c r="S71" s="212">
        <v>2</v>
      </c>
      <c r="T71" s="445">
        <v>1.9</v>
      </c>
      <c r="U71" s="278">
        <v>8.1</v>
      </c>
      <c r="V71" s="440"/>
      <c r="W71" s="278">
        <v>17.100000000000001</v>
      </c>
      <c r="X71" s="277">
        <v>9</v>
      </c>
      <c r="Y71" s="212">
        <v>1.5</v>
      </c>
      <c r="Z71" s="212">
        <v>2</v>
      </c>
      <c r="AA71" s="445">
        <v>1.75</v>
      </c>
      <c r="AB71" s="278">
        <v>8.25</v>
      </c>
      <c r="AC71" s="440"/>
      <c r="AD71" s="278">
        <v>17.25</v>
      </c>
      <c r="AE71" s="293">
        <v>69.699999999999989</v>
      </c>
      <c r="AF71" s="387"/>
    </row>
    <row r="72" spans="1:33" ht="12.75" customHeight="1" outlineLevel="1" x14ac:dyDescent="0.25">
      <c r="A72" s="390" t="s">
        <v>158</v>
      </c>
      <c r="B72" s="185">
        <v>6</v>
      </c>
      <c r="C72" s="277">
        <v>9</v>
      </c>
      <c r="D72" s="212">
        <v>3.3</v>
      </c>
      <c r="E72" s="212">
        <v>2.9</v>
      </c>
      <c r="F72" s="445">
        <v>3.0999999999999996</v>
      </c>
      <c r="G72" s="278">
        <v>6.9</v>
      </c>
      <c r="H72" s="440"/>
      <c r="I72" s="278">
        <v>15.9</v>
      </c>
      <c r="J72" s="277">
        <v>7</v>
      </c>
      <c r="K72" s="212">
        <v>1.7</v>
      </c>
      <c r="L72" s="212">
        <v>2.2000000000000002</v>
      </c>
      <c r="M72" s="445">
        <v>1.9500000000000002</v>
      </c>
      <c r="N72" s="278">
        <v>8.0500000000000007</v>
      </c>
      <c r="O72" s="440"/>
      <c r="P72" s="278">
        <v>15.05</v>
      </c>
      <c r="Q72" s="277">
        <v>9</v>
      </c>
      <c r="R72" s="212">
        <v>5.0999999999999996</v>
      </c>
      <c r="S72" s="212">
        <v>5.5</v>
      </c>
      <c r="T72" s="445">
        <v>5.3</v>
      </c>
      <c r="U72" s="278">
        <v>4.7</v>
      </c>
      <c r="V72" s="440"/>
      <c r="W72" s="278">
        <v>13.7</v>
      </c>
      <c r="X72" s="277"/>
      <c r="Y72" s="212"/>
      <c r="Z72" s="212"/>
      <c r="AA72" s="445" t="s">
        <v>328</v>
      </c>
      <c r="AB72" s="278" t="s">
        <v>328</v>
      </c>
      <c r="AC72" s="440"/>
      <c r="AD72" s="278">
        <v>0</v>
      </c>
      <c r="AE72" s="293">
        <v>44.650000000000006</v>
      </c>
      <c r="AF72" s="387"/>
    </row>
    <row r="73" spans="1:33" ht="12.75" customHeight="1" outlineLevel="1" x14ac:dyDescent="0.25">
      <c r="A73" s="390" t="s">
        <v>326</v>
      </c>
      <c r="B73" s="185">
        <v>6</v>
      </c>
      <c r="C73" s="277">
        <v>9</v>
      </c>
      <c r="D73" s="212">
        <v>2.5</v>
      </c>
      <c r="E73" s="212">
        <v>2.7</v>
      </c>
      <c r="F73" s="445">
        <v>2.6</v>
      </c>
      <c r="G73" s="278">
        <v>7.4</v>
      </c>
      <c r="H73" s="440"/>
      <c r="I73" s="278">
        <v>16.399999999999999</v>
      </c>
      <c r="J73" s="277">
        <v>7</v>
      </c>
      <c r="K73" s="212">
        <v>1.8</v>
      </c>
      <c r="L73" s="212">
        <v>1.8</v>
      </c>
      <c r="M73" s="445">
        <v>1.8</v>
      </c>
      <c r="N73" s="278">
        <v>8.1999999999999993</v>
      </c>
      <c r="O73" s="440"/>
      <c r="P73" s="278">
        <v>15.2</v>
      </c>
      <c r="Q73" s="277">
        <v>9</v>
      </c>
      <c r="R73" s="212">
        <v>2.6</v>
      </c>
      <c r="S73" s="212">
        <v>3</v>
      </c>
      <c r="T73" s="445">
        <v>2.8</v>
      </c>
      <c r="U73" s="278">
        <v>7.2</v>
      </c>
      <c r="V73" s="440"/>
      <c r="W73" s="278">
        <v>16.2</v>
      </c>
      <c r="X73" s="277">
        <v>8</v>
      </c>
      <c r="Y73" s="212">
        <v>1.8</v>
      </c>
      <c r="Z73" s="212">
        <v>2</v>
      </c>
      <c r="AA73" s="445">
        <v>1.9</v>
      </c>
      <c r="AB73" s="278">
        <v>8.1</v>
      </c>
      <c r="AC73" s="440"/>
      <c r="AD73" s="278">
        <v>16.100000000000001</v>
      </c>
      <c r="AE73" s="293">
        <v>63.9</v>
      </c>
      <c r="AF73" s="387"/>
    </row>
    <row r="74" spans="1:33" ht="12.75" customHeight="1" outlineLevel="1" x14ac:dyDescent="0.25">
      <c r="A74" s="177" t="s">
        <v>159</v>
      </c>
      <c r="B74" s="145">
        <v>7</v>
      </c>
      <c r="C74" s="277"/>
      <c r="D74" s="212"/>
      <c r="E74" s="212"/>
      <c r="F74" s="445" t="s">
        <v>328</v>
      </c>
      <c r="G74" s="278" t="s">
        <v>328</v>
      </c>
      <c r="H74" s="440"/>
      <c r="I74" s="278">
        <v>0</v>
      </c>
      <c r="J74" s="277">
        <v>8</v>
      </c>
      <c r="K74" s="212">
        <v>0.9</v>
      </c>
      <c r="L74" s="212">
        <v>0.9</v>
      </c>
      <c r="M74" s="445">
        <v>0.9</v>
      </c>
      <c r="N74" s="278">
        <v>9.1</v>
      </c>
      <c r="O74" s="440"/>
      <c r="P74" s="278">
        <v>17.100000000000001</v>
      </c>
      <c r="Q74" s="277"/>
      <c r="R74" s="212"/>
      <c r="S74" s="212"/>
      <c r="T74" s="445" t="s">
        <v>328</v>
      </c>
      <c r="U74" s="278" t="s">
        <v>328</v>
      </c>
      <c r="V74" s="440"/>
      <c r="W74" s="278">
        <v>0</v>
      </c>
      <c r="X74" s="277">
        <v>8</v>
      </c>
      <c r="Y74" s="212">
        <v>1.9</v>
      </c>
      <c r="Z74" s="212">
        <v>1.6</v>
      </c>
      <c r="AA74" s="445">
        <v>1.75</v>
      </c>
      <c r="AB74" s="278">
        <v>8.25</v>
      </c>
      <c r="AC74" s="440"/>
      <c r="AD74" s="278">
        <v>16.25</v>
      </c>
      <c r="AE74" s="293">
        <v>33.35</v>
      </c>
      <c r="AF74" s="387"/>
    </row>
    <row r="75" spans="1:33" s="131" customFormat="1" ht="16.5" customHeight="1" thickBot="1" x14ac:dyDescent="0.3">
      <c r="A75" s="299" t="s">
        <v>131</v>
      </c>
      <c r="B75" s="393"/>
      <c r="C75" s="301"/>
      <c r="D75" s="302"/>
      <c r="E75" s="302"/>
      <c r="F75" s="446"/>
      <c r="G75" s="304"/>
      <c r="H75" s="441"/>
      <c r="I75" s="394">
        <v>50.699999999999996</v>
      </c>
      <c r="J75" s="301"/>
      <c r="K75" s="302"/>
      <c r="L75" s="302"/>
      <c r="M75" s="446"/>
      <c r="N75" s="304"/>
      <c r="O75" s="441"/>
      <c r="P75" s="394">
        <v>49.95</v>
      </c>
      <c r="Q75" s="301"/>
      <c r="R75" s="302"/>
      <c r="S75" s="302"/>
      <c r="T75" s="446"/>
      <c r="U75" s="304"/>
      <c r="V75" s="441"/>
      <c r="W75" s="394">
        <v>48.8</v>
      </c>
      <c r="X75" s="301"/>
      <c r="Y75" s="302"/>
      <c r="Z75" s="302"/>
      <c r="AA75" s="446"/>
      <c r="AB75" s="304"/>
      <c r="AC75" s="441"/>
      <c r="AD75" s="394">
        <v>49.6</v>
      </c>
      <c r="AE75" s="306">
        <v>199.04999999999998</v>
      </c>
      <c r="AF75" s="388">
        <v>3</v>
      </c>
      <c r="AG75" s="149"/>
    </row>
    <row r="76" spans="1:33" s="174" customFormat="1" ht="12.75" customHeight="1" outlineLevel="1" thickTop="1" x14ac:dyDescent="0.2">
      <c r="A76" s="451" t="s">
        <v>119</v>
      </c>
      <c r="B76" s="382" t="s">
        <v>66</v>
      </c>
      <c r="C76" s="383" t="s">
        <v>61</v>
      </c>
      <c r="D76" s="229" t="s">
        <v>35</v>
      </c>
      <c r="E76" s="229" t="s">
        <v>36</v>
      </c>
      <c r="F76" s="444" t="s">
        <v>72</v>
      </c>
      <c r="G76" s="384" t="s">
        <v>62</v>
      </c>
      <c r="H76" s="439" t="s">
        <v>65</v>
      </c>
      <c r="I76" s="385" t="s">
        <v>2</v>
      </c>
      <c r="J76" s="383" t="s">
        <v>61</v>
      </c>
      <c r="K76" s="229" t="s">
        <v>35</v>
      </c>
      <c r="L76" s="229" t="s">
        <v>36</v>
      </c>
      <c r="M76" s="444" t="s">
        <v>72</v>
      </c>
      <c r="N76" s="384" t="s">
        <v>62</v>
      </c>
      <c r="O76" s="439" t="s">
        <v>65</v>
      </c>
      <c r="P76" s="385" t="s">
        <v>3</v>
      </c>
      <c r="Q76" s="383" t="s">
        <v>61</v>
      </c>
      <c r="R76" s="229" t="s">
        <v>35</v>
      </c>
      <c r="S76" s="229" t="s">
        <v>36</v>
      </c>
      <c r="T76" s="444" t="s">
        <v>72</v>
      </c>
      <c r="U76" s="384" t="s">
        <v>62</v>
      </c>
      <c r="V76" s="439" t="s">
        <v>65</v>
      </c>
      <c r="W76" s="385" t="s">
        <v>4</v>
      </c>
      <c r="X76" s="383" t="s">
        <v>61</v>
      </c>
      <c r="Y76" s="229" t="s">
        <v>35</v>
      </c>
      <c r="Z76" s="229" t="s">
        <v>36</v>
      </c>
      <c r="AA76" s="444" t="s">
        <v>72</v>
      </c>
      <c r="AB76" s="384" t="s">
        <v>62</v>
      </c>
      <c r="AC76" s="439" t="s">
        <v>65</v>
      </c>
      <c r="AD76" s="385" t="s">
        <v>1</v>
      </c>
      <c r="AE76" s="287" t="s">
        <v>8</v>
      </c>
      <c r="AF76" s="296" t="s">
        <v>14</v>
      </c>
      <c r="AG76" s="279"/>
    </row>
    <row r="77" spans="1:33" ht="12.75" customHeight="1" outlineLevel="1" x14ac:dyDescent="0.25">
      <c r="A77" s="178" t="s">
        <v>160</v>
      </c>
      <c r="B77" s="179">
        <v>6</v>
      </c>
      <c r="C77" s="277">
        <v>9</v>
      </c>
      <c r="D77" s="212">
        <v>2.2999999999999998</v>
      </c>
      <c r="E77" s="212">
        <v>2.2999999999999998</v>
      </c>
      <c r="F77" s="445">
        <v>2.2999999999999998</v>
      </c>
      <c r="G77" s="278">
        <v>7.7</v>
      </c>
      <c r="H77" s="440"/>
      <c r="I77" s="278">
        <v>16.7</v>
      </c>
      <c r="J77" s="277">
        <v>8</v>
      </c>
      <c r="K77" s="212">
        <v>1.7</v>
      </c>
      <c r="L77" s="212">
        <v>1.8</v>
      </c>
      <c r="M77" s="445">
        <v>1.75</v>
      </c>
      <c r="N77" s="278">
        <v>8.25</v>
      </c>
      <c r="O77" s="440"/>
      <c r="P77" s="278">
        <v>16.25</v>
      </c>
      <c r="Q77" s="277">
        <v>8.5</v>
      </c>
      <c r="R77" s="212">
        <v>3</v>
      </c>
      <c r="S77" s="212">
        <v>2.6</v>
      </c>
      <c r="T77" s="445">
        <v>2.8</v>
      </c>
      <c r="U77" s="278">
        <v>7.2</v>
      </c>
      <c r="V77" s="440"/>
      <c r="W77" s="278">
        <v>15.7</v>
      </c>
      <c r="X77" s="277">
        <v>8</v>
      </c>
      <c r="Y77" s="212">
        <v>2.6</v>
      </c>
      <c r="Z77" s="212">
        <v>2.7</v>
      </c>
      <c r="AA77" s="445">
        <v>2.6500000000000004</v>
      </c>
      <c r="AB77" s="278">
        <v>7.35</v>
      </c>
      <c r="AC77" s="440"/>
      <c r="AD77" s="278">
        <v>15.35</v>
      </c>
      <c r="AE77" s="293">
        <v>64</v>
      </c>
      <c r="AF77" s="387"/>
    </row>
    <row r="78" spans="1:33" ht="12.75" customHeight="1" outlineLevel="1" x14ac:dyDescent="0.25">
      <c r="A78" s="178" t="s">
        <v>161</v>
      </c>
      <c r="B78" s="179">
        <v>7</v>
      </c>
      <c r="C78" s="277">
        <v>7</v>
      </c>
      <c r="D78" s="212">
        <v>2.5</v>
      </c>
      <c r="E78" s="212">
        <v>2.2999999999999998</v>
      </c>
      <c r="F78" s="445">
        <v>2.4</v>
      </c>
      <c r="G78" s="278">
        <v>7.6</v>
      </c>
      <c r="H78" s="440"/>
      <c r="I78" s="278">
        <v>14.6</v>
      </c>
      <c r="J78" s="277">
        <v>6</v>
      </c>
      <c r="K78" s="212">
        <v>1.1000000000000001</v>
      </c>
      <c r="L78" s="212">
        <v>1.2</v>
      </c>
      <c r="M78" s="445">
        <v>1.1499999999999999</v>
      </c>
      <c r="N78" s="278">
        <v>8.85</v>
      </c>
      <c r="O78" s="440"/>
      <c r="P78" s="278">
        <v>14.85</v>
      </c>
      <c r="Q78" s="277"/>
      <c r="R78" s="212"/>
      <c r="S78" s="212"/>
      <c r="T78" s="445" t="s">
        <v>328</v>
      </c>
      <c r="U78" s="278" t="s">
        <v>328</v>
      </c>
      <c r="V78" s="440"/>
      <c r="W78" s="278">
        <v>0</v>
      </c>
      <c r="X78" s="277">
        <v>8</v>
      </c>
      <c r="Y78" s="212">
        <v>2.9</v>
      </c>
      <c r="Z78" s="212">
        <v>2.7</v>
      </c>
      <c r="AA78" s="445">
        <v>2.8</v>
      </c>
      <c r="AB78" s="278">
        <v>7.2</v>
      </c>
      <c r="AC78" s="440"/>
      <c r="AD78" s="278">
        <v>15.2</v>
      </c>
      <c r="AE78" s="293">
        <v>44.65</v>
      </c>
      <c r="AF78" s="387"/>
    </row>
    <row r="79" spans="1:33" ht="12.75" customHeight="1" outlineLevel="1" x14ac:dyDescent="0.25">
      <c r="A79" s="178" t="s">
        <v>162</v>
      </c>
      <c r="B79" s="179">
        <v>7</v>
      </c>
      <c r="C79" s="277"/>
      <c r="D79" s="212"/>
      <c r="E79" s="212"/>
      <c r="F79" s="445" t="s">
        <v>328</v>
      </c>
      <c r="G79" s="278" t="s">
        <v>328</v>
      </c>
      <c r="H79" s="440"/>
      <c r="I79" s="278">
        <v>0</v>
      </c>
      <c r="J79" s="277">
        <v>6</v>
      </c>
      <c r="K79" s="212">
        <v>1.4</v>
      </c>
      <c r="L79" s="212">
        <v>1.4</v>
      </c>
      <c r="M79" s="445">
        <v>1.4</v>
      </c>
      <c r="N79" s="278">
        <v>8.6</v>
      </c>
      <c r="O79" s="440"/>
      <c r="P79" s="278">
        <v>14.6</v>
      </c>
      <c r="Q79" s="277">
        <v>7</v>
      </c>
      <c r="R79" s="212">
        <v>3.6</v>
      </c>
      <c r="S79" s="212">
        <v>3.4</v>
      </c>
      <c r="T79" s="445">
        <v>3.5</v>
      </c>
      <c r="U79" s="278">
        <v>6.5</v>
      </c>
      <c r="V79" s="440"/>
      <c r="W79" s="278">
        <v>13.5</v>
      </c>
      <c r="X79" s="277">
        <v>7</v>
      </c>
      <c r="Y79" s="212">
        <v>2.6</v>
      </c>
      <c r="Z79" s="212">
        <v>2.7</v>
      </c>
      <c r="AA79" s="445">
        <v>2.6500000000000004</v>
      </c>
      <c r="AB79" s="278">
        <v>7.35</v>
      </c>
      <c r="AC79" s="440"/>
      <c r="AD79" s="278">
        <v>14.35</v>
      </c>
      <c r="AE79" s="293">
        <v>42.45</v>
      </c>
      <c r="AF79" s="387"/>
    </row>
    <row r="80" spans="1:33" ht="12.75" customHeight="1" outlineLevel="1" x14ac:dyDescent="0.25">
      <c r="A80" s="178" t="s">
        <v>163</v>
      </c>
      <c r="B80" s="179">
        <v>7</v>
      </c>
      <c r="C80" s="277">
        <v>7</v>
      </c>
      <c r="D80" s="212">
        <v>2</v>
      </c>
      <c r="E80" s="212">
        <v>2.2999999999999998</v>
      </c>
      <c r="F80" s="445">
        <v>2.15</v>
      </c>
      <c r="G80" s="278">
        <v>7.85</v>
      </c>
      <c r="H80" s="440"/>
      <c r="I80" s="278">
        <v>14.85</v>
      </c>
      <c r="J80" s="277"/>
      <c r="K80" s="212"/>
      <c r="L80" s="212"/>
      <c r="M80" s="445" t="s">
        <v>328</v>
      </c>
      <c r="N80" s="278" t="s">
        <v>328</v>
      </c>
      <c r="O80" s="440"/>
      <c r="P80" s="278">
        <v>0</v>
      </c>
      <c r="Q80" s="277">
        <v>7</v>
      </c>
      <c r="R80" s="212">
        <v>2</v>
      </c>
      <c r="S80" s="212">
        <v>2.1</v>
      </c>
      <c r="T80" s="445">
        <v>2.0499999999999998</v>
      </c>
      <c r="U80" s="278">
        <v>7.95</v>
      </c>
      <c r="V80" s="440"/>
      <c r="W80" s="278">
        <v>14.95</v>
      </c>
      <c r="X80" s="277"/>
      <c r="Y80" s="212"/>
      <c r="Z80" s="212"/>
      <c r="AA80" s="445" t="s">
        <v>328</v>
      </c>
      <c r="AB80" s="278" t="s">
        <v>328</v>
      </c>
      <c r="AC80" s="440"/>
      <c r="AD80" s="278">
        <v>0</v>
      </c>
      <c r="AE80" s="293">
        <v>29.799999999999997</v>
      </c>
      <c r="AF80" s="387"/>
    </row>
    <row r="81" spans="1:33" ht="12.75" customHeight="1" outlineLevel="1" x14ac:dyDescent="0.25">
      <c r="A81" s="177" t="s">
        <v>322</v>
      </c>
      <c r="B81" s="145">
        <v>7</v>
      </c>
      <c r="C81" s="277">
        <v>9</v>
      </c>
      <c r="D81" s="212">
        <v>2</v>
      </c>
      <c r="E81" s="212">
        <v>2</v>
      </c>
      <c r="F81" s="445">
        <v>2</v>
      </c>
      <c r="G81" s="278">
        <v>8</v>
      </c>
      <c r="H81" s="440"/>
      <c r="I81" s="278">
        <v>17</v>
      </c>
      <c r="J81" s="277">
        <v>8</v>
      </c>
      <c r="K81" s="212">
        <v>1</v>
      </c>
      <c r="L81" s="212">
        <v>1.2</v>
      </c>
      <c r="M81" s="445">
        <v>1.1000000000000001</v>
      </c>
      <c r="N81" s="278">
        <v>8.9</v>
      </c>
      <c r="O81" s="440"/>
      <c r="P81" s="278">
        <v>16.899999999999999</v>
      </c>
      <c r="Q81" s="277">
        <v>9</v>
      </c>
      <c r="R81" s="212">
        <v>3.8</v>
      </c>
      <c r="S81" s="212">
        <v>3.9</v>
      </c>
      <c r="T81" s="445">
        <v>3.8499999999999996</v>
      </c>
      <c r="U81" s="278">
        <v>6.15</v>
      </c>
      <c r="V81" s="440"/>
      <c r="W81" s="278">
        <v>15.15</v>
      </c>
      <c r="X81" s="277">
        <v>8</v>
      </c>
      <c r="Y81" s="212">
        <v>3</v>
      </c>
      <c r="Z81" s="212">
        <v>3.2</v>
      </c>
      <c r="AA81" s="445">
        <v>3.1</v>
      </c>
      <c r="AB81" s="278">
        <v>6.9</v>
      </c>
      <c r="AC81" s="440"/>
      <c r="AD81" s="278">
        <v>14.9</v>
      </c>
      <c r="AE81" s="293">
        <v>63.949999999999996</v>
      </c>
      <c r="AF81" s="387"/>
    </row>
    <row r="82" spans="1:33" s="131" customFormat="1" ht="16.5" customHeight="1" thickBot="1" x14ac:dyDescent="0.3">
      <c r="A82" s="299" t="s">
        <v>119</v>
      </c>
      <c r="B82" s="393"/>
      <c r="C82" s="301"/>
      <c r="D82" s="302"/>
      <c r="E82" s="302"/>
      <c r="F82" s="446"/>
      <c r="G82" s="304"/>
      <c r="H82" s="441"/>
      <c r="I82" s="394">
        <v>48.550000000000004</v>
      </c>
      <c r="J82" s="301"/>
      <c r="K82" s="302"/>
      <c r="L82" s="302"/>
      <c r="M82" s="446"/>
      <c r="N82" s="304"/>
      <c r="O82" s="441"/>
      <c r="P82" s="394">
        <v>48</v>
      </c>
      <c r="Q82" s="301"/>
      <c r="R82" s="302"/>
      <c r="S82" s="302"/>
      <c r="T82" s="446"/>
      <c r="U82" s="304"/>
      <c r="V82" s="441"/>
      <c r="W82" s="394">
        <v>45.8</v>
      </c>
      <c r="X82" s="301"/>
      <c r="Y82" s="302"/>
      <c r="Z82" s="302"/>
      <c r="AA82" s="446"/>
      <c r="AB82" s="304"/>
      <c r="AC82" s="441"/>
      <c r="AD82" s="394">
        <v>45.449999999999996</v>
      </c>
      <c r="AE82" s="306">
        <v>187.8</v>
      </c>
      <c r="AF82" s="388">
        <v>4</v>
      </c>
      <c r="AG82" s="149"/>
    </row>
    <row r="83" spans="1:33" s="174" customFormat="1" ht="12.75" customHeight="1" outlineLevel="1" thickTop="1" x14ac:dyDescent="0.2">
      <c r="A83" s="451" t="s">
        <v>234</v>
      </c>
      <c r="B83" s="382" t="s">
        <v>66</v>
      </c>
      <c r="C83" s="383" t="s">
        <v>61</v>
      </c>
      <c r="D83" s="229" t="s">
        <v>35</v>
      </c>
      <c r="E83" s="229" t="s">
        <v>36</v>
      </c>
      <c r="F83" s="444" t="s">
        <v>72</v>
      </c>
      <c r="G83" s="384" t="s">
        <v>62</v>
      </c>
      <c r="H83" s="439" t="s">
        <v>65</v>
      </c>
      <c r="I83" s="385" t="s">
        <v>2</v>
      </c>
      <c r="J83" s="383" t="s">
        <v>61</v>
      </c>
      <c r="K83" s="229" t="s">
        <v>35</v>
      </c>
      <c r="L83" s="229" t="s">
        <v>36</v>
      </c>
      <c r="M83" s="444" t="s">
        <v>72</v>
      </c>
      <c r="N83" s="384" t="s">
        <v>62</v>
      </c>
      <c r="O83" s="439" t="s">
        <v>65</v>
      </c>
      <c r="P83" s="385" t="s">
        <v>3</v>
      </c>
      <c r="Q83" s="383" t="s">
        <v>61</v>
      </c>
      <c r="R83" s="229" t="s">
        <v>35</v>
      </c>
      <c r="S83" s="229" t="s">
        <v>36</v>
      </c>
      <c r="T83" s="444" t="s">
        <v>72</v>
      </c>
      <c r="U83" s="384" t="s">
        <v>62</v>
      </c>
      <c r="V83" s="439" t="s">
        <v>65</v>
      </c>
      <c r="W83" s="385" t="s">
        <v>4</v>
      </c>
      <c r="X83" s="383" t="s">
        <v>61</v>
      </c>
      <c r="Y83" s="229" t="s">
        <v>35</v>
      </c>
      <c r="Z83" s="229" t="s">
        <v>36</v>
      </c>
      <c r="AA83" s="444" t="s">
        <v>72</v>
      </c>
      <c r="AB83" s="384" t="s">
        <v>62</v>
      </c>
      <c r="AC83" s="439" t="s">
        <v>65</v>
      </c>
      <c r="AD83" s="385" t="s">
        <v>1</v>
      </c>
      <c r="AE83" s="287" t="s">
        <v>8</v>
      </c>
      <c r="AF83" s="296" t="s">
        <v>14</v>
      </c>
      <c r="AG83" s="279"/>
    </row>
    <row r="84" spans="1:33" ht="12.75" customHeight="1" outlineLevel="1" x14ac:dyDescent="0.25">
      <c r="A84" s="177" t="s">
        <v>303</v>
      </c>
      <c r="B84" s="145">
        <v>6</v>
      </c>
      <c r="C84" s="277"/>
      <c r="D84" s="212"/>
      <c r="E84" s="212"/>
      <c r="F84" s="445" t="s">
        <v>328</v>
      </c>
      <c r="G84" s="278" t="s">
        <v>328</v>
      </c>
      <c r="H84" s="440"/>
      <c r="I84" s="278">
        <v>0</v>
      </c>
      <c r="J84" s="277"/>
      <c r="K84" s="212"/>
      <c r="L84" s="212"/>
      <c r="M84" s="445" t="s">
        <v>328</v>
      </c>
      <c r="N84" s="278" t="s">
        <v>328</v>
      </c>
      <c r="O84" s="440"/>
      <c r="P84" s="278">
        <v>0</v>
      </c>
      <c r="Q84" s="277"/>
      <c r="R84" s="212"/>
      <c r="S84" s="212"/>
      <c r="T84" s="445" t="s">
        <v>328</v>
      </c>
      <c r="U84" s="278" t="s">
        <v>328</v>
      </c>
      <c r="V84" s="440"/>
      <c r="W84" s="278">
        <v>0</v>
      </c>
      <c r="X84" s="277">
        <v>7.5</v>
      </c>
      <c r="Y84" s="212">
        <v>3</v>
      </c>
      <c r="Z84" s="212">
        <v>2.8</v>
      </c>
      <c r="AA84" s="445">
        <v>2.9</v>
      </c>
      <c r="AB84" s="278">
        <v>7.1</v>
      </c>
      <c r="AC84" s="440"/>
      <c r="AD84" s="278">
        <v>14.6</v>
      </c>
      <c r="AE84" s="293">
        <v>14.6</v>
      </c>
      <c r="AF84" s="387"/>
    </row>
    <row r="85" spans="1:33" ht="12.75" customHeight="1" outlineLevel="1" x14ac:dyDescent="0.25">
      <c r="A85" s="177" t="s">
        <v>304</v>
      </c>
      <c r="B85" s="145">
        <v>7</v>
      </c>
      <c r="C85" s="277">
        <v>7</v>
      </c>
      <c r="D85" s="212">
        <v>2.5</v>
      </c>
      <c r="E85" s="212">
        <v>2.5</v>
      </c>
      <c r="F85" s="445">
        <v>2.5</v>
      </c>
      <c r="G85" s="278">
        <v>7.5</v>
      </c>
      <c r="H85" s="440"/>
      <c r="I85" s="278">
        <v>14.5</v>
      </c>
      <c r="J85" s="277">
        <v>8</v>
      </c>
      <c r="K85" s="212">
        <v>2.2999999999999998</v>
      </c>
      <c r="L85" s="212">
        <v>2.2999999999999998</v>
      </c>
      <c r="M85" s="445">
        <v>2.2999999999999998</v>
      </c>
      <c r="N85" s="278">
        <v>7.7</v>
      </c>
      <c r="O85" s="440"/>
      <c r="P85" s="278">
        <v>15.7</v>
      </c>
      <c r="Q85" s="277">
        <v>8</v>
      </c>
      <c r="R85" s="212">
        <v>3</v>
      </c>
      <c r="S85" s="212">
        <v>2.7</v>
      </c>
      <c r="T85" s="445">
        <v>2.85</v>
      </c>
      <c r="U85" s="278">
        <v>7.15</v>
      </c>
      <c r="V85" s="440"/>
      <c r="W85" s="278">
        <v>15.15</v>
      </c>
      <c r="X85" s="277"/>
      <c r="Y85" s="212"/>
      <c r="Z85" s="212"/>
      <c r="AA85" s="445" t="s">
        <v>328</v>
      </c>
      <c r="AB85" s="278" t="s">
        <v>328</v>
      </c>
      <c r="AC85" s="440"/>
      <c r="AD85" s="278">
        <v>0</v>
      </c>
      <c r="AE85" s="293">
        <v>45.35</v>
      </c>
      <c r="AF85" s="387"/>
    </row>
    <row r="86" spans="1:33" ht="12.75" customHeight="1" outlineLevel="1" x14ac:dyDescent="0.25">
      <c r="A86" s="177" t="s">
        <v>305</v>
      </c>
      <c r="B86" s="145">
        <v>7</v>
      </c>
      <c r="C86" s="277">
        <v>9</v>
      </c>
      <c r="D86" s="212">
        <v>2.5</v>
      </c>
      <c r="E86" s="212">
        <v>2.5</v>
      </c>
      <c r="F86" s="445">
        <v>2.5</v>
      </c>
      <c r="G86" s="278">
        <v>7.5</v>
      </c>
      <c r="H86" s="440"/>
      <c r="I86" s="278">
        <v>16.5</v>
      </c>
      <c r="J86" s="277">
        <v>8</v>
      </c>
      <c r="K86" s="212">
        <v>2.6</v>
      </c>
      <c r="L86" s="212">
        <v>2.5</v>
      </c>
      <c r="M86" s="445">
        <v>2.5499999999999998</v>
      </c>
      <c r="N86" s="278">
        <v>7.45</v>
      </c>
      <c r="O86" s="440"/>
      <c r="P86" s="278">
        <v>15.45</v>
      </c>
      <c r="Q86" s="277">
        <v>8.5</v>
      </c>
      <c r="R86" s="212">
        <v>4.0999999999999996</v>
      </c>
      <c r="S86" s="212">
        <v>3.7</v>
      </c>
      <c r="T86" s="445">
        <v>3.9</v>
      </c>
      <c r="U86" s="278">
        <v>6.1</v>
      </c>
      <c r="V86" s="440"/>
      <c r="W86" s="278">
        <v>14.6</v>
      </c>
      <c r="X86" s="277">
        <v>9</v>
      </c>
      <c r="Y86" s="212">
        <v>2.8</v>
      </c>
      <c r="Z86" s="212">
        <v>2.6</v>
      </c>
      <c r="AA86" s="445">
        <v>2.7</v>
      </c>
      <c r="AB86" s="278">
        <v>7.3</v>
      </c>
      <c r="AC86" s="440"/>
      <c r="AD86" s="278">
        <v>16.3</v>
      </c>
      <c r="AE86" s="293">
        <v>62.849999999999994</v>
      </c>
      <c r="AF86" s="387"/>
    </row>
    <row r="87" spans="1:33" ht="12.75" customHeight="1" outlineLevel="1" x14ac:dyDescent="0.25">
      <c r="A87" s="177" t="s">
        <v>306</v>
      </c>
      <c r="B87" s="145">
        <v>7</v>
      </c>
      <c r="C87" s="277"/>
      <c r="D87" s="212"/>
      <c r="E87" s="212"/>
      <c r="F87" s="445" t="s">
        <v>328</v>
      </c>
      <c r="G87" s="278" t="s">
        <v>328</v>
      </c>
      <c r="H87" s="440"/>
      <c r="I87" s="278">
        <v>0</v>
      </c>
      <c r="J87" s="277">
        <v>6</v>
      </c>
      <c r="K87" s="212">
        <v>1.1000000000000001</v>
      </c>
      <c r="L87" s="212">
        <v>1.2</v>
      </c>
      <c r="M87" s="445">
        <v>1.1499999999999999</v>
      </c>
      <c r="N87" s="278">
        <v>8.85</v>
      </c>
      <c r="O87" s="440"/>
      <c r="P87" s="278">
        <v>14.85</v>
      </c>
      <c r="Q87" s="277">
        <v>9</v>
      </c>
      <c r="R87" s="212">
        <v>4</v>
      </c>
      <c r="S87" s="212">
        <v>4.3</v>
      </c>
      <c r="T87" s="445">
        <v>4.1500000000000004</v>
      </c>
      <c r="U87" s="278">
        <v>5.85</v>
      </c>
      <c r="V87" s="440"/>
      <c r="W87" s="278">
        <v>14.85</v>
      </c>
      <c r="X87" s="277">
        <v>8</v>
      </c>
      <c r="Y87" s="212">
        <v>2.4</v>
      </c>
      <c r="Z87" s="212">
        <v>2.6</v>
      </c>
      <c r="AA87" s="445">
        <v>2.5</v>
      </c>
      <c r="AB87" s="278">
        <v>7.5</v>
      </c>
      <c r="AC87" s="440"/>
      <c r="AD87" s="278">
        <v>15.5</v>
      </c>
      <c r="AE87" s="293">
        <v>45.2</v>
      </c>
      <c r="AF87" s="387"/>
    </row>
    <row r="88" spans="1:33" ht="12.75" customHeight="1" outlineLevel="1" x14ac:dyDescent="0.25">
      <c r="A88" s="177" t="s">
        <v>307</v>
      </c>
      <c r="B88" s="145">
        <v>8</v>
      </c>
      <c r="C88" s="277">
        <v>7</v>
      </c>
      <c r="D88" s="212">
        <v>2.8</v>
      </c>
      <c r="E88" s="212">
        <v>2.8</v>
      </c>
      <c r="F88" s="445">
        <v>2.8</v>
      </c>
      <c r="G88" s="278">
        <v>7.2</v>
      </c>
      <c r="H88" s="440"/>
      <c r="I88" s="278">
        <v>14.2</v>
      </c>
      <c r="J88" s="277">
        <v>6</v>
      </c>
      <c r="K88" s="212">
        <v>1.6</v>
      </c>
      <c r="L88" s="212">
        <v>1.4</v>
      </c>
      <c r="M88" s="445">
        <v>1.5</v>
      </c>
      <c r="N88" s="278">
        <v>8.5</v>
      </c>
      <c r="O88" s="440"/>
      <c r="P88" s="278">
        <v>14.5</v>
      </c>
      <c r="Q88" s="277">
        <v>9</v>
      </c>
      <c r="R88" s="212">
        <v>3.8</v>
      </c>
      <c r="S88" s="212">
        <v>3.8</v>
      </c>
      <c r="T88" s="445">
        <v>3.8</v>
      </c>
      <c r="U88" s="278">
        <v>6.2</v>
      </c>
      <c r="V88" s="440"/>
      <c r="W88" s="278">
        <v>15.2</v>
      </c>
      <c r="X88" s="277">
        <v>9</v>
      </c>
      <c r="Y88" s="212">
        <v>2.9</v>
      </c>
      <c r="Z88" s="212">
        <v>2.5</v>
      </c>
      <c r="AA88" s="445">
        <v>2.7</v>
      </c>
      <c r="AB88" s="278">
        <v>7.3</v>
      </c>
      <c r="AC88" s="440"/>
      <c r="AD88" s="278">
        <v>16.3</v>
      </c>
      <c r="AE88" s="293">
        <v>60.2</v>
      </c>
      <c r="AF88" s="387"/>
    </row>
    <row r="89" spans="1:33" ht="12.75" customHeight="1" outlineLevel="1" x14ac:dyDescent="0.25">
      <c r="A89" s="177" t="s">
        <v>308</v>
      </c>
      <c r="B89" s="145">
        <v>8</v>
      </c>
      <c r="C89" s="277">
        <v>7</v>
      </c>
      <c r="D89" s="212">
        <v>3.3</v>
      </c>
      <c r="E89" s="212">
        <v>3.5</v>
      </c>
      <c r="F89" s="445">
        <v>3.4</v>
      </c>
      <c r="G89" s="278">
        <v>6.6</v>
      </c>
      <c r="H89" s="440"/>
      <c r="I89" s="278">
        <v>13.6</v>
      </c>
      <c r="J89" s="277"/>
      <c r="K89" s="212"/>
      <c r="L89" s="212"/>
      <c r="M89" s="445" t="s">
        <v>328</v>
      </c>
      <c r="N89" s="278" t="s">
        <v>328</v>
      </c>
      <c r="O89" s="440"/>
      <c r="P89" s="278">
        <v>0</v>
      </c>
      <c r="Q89" s="277"/>
      <c r="R89" s="212"/>
      <c r="S89" s="212"/>
      <c r="T89" s="445" t="s">
        <v>328</v>
      </c>
      <c r="U89" s="278" t="s">
        <v>328</v>
      </c>
      <c r="V89" s="440"/>
      <c r="W89" s="278">
        <v>0</v>
      </c>
      <c r="X89" s="277"/>
      <c r="Y89" s="212"/>
      <c r="Z89" s="212"/>
      <c r="AA89" s="445" t="s">
        <v>328</v>
      </c>
      <c r="AB89" s="278" t="s">
        <v>328</v>
      </c>
      <c r="AC89" s="440"/>
      <c r="AD89" s="278">
        <v>0</v>
      </c>
      <c r="AE89" s="293">
        <v>13.6</v>
      </c>
      <c r="AF89" s="387"/>
    </row>
    <row r="90" spans="1:33" s="131" customFormat="1" ht="16.5" customHeight="1" thickBot="1" x14ac:dyDescent="0.3">
      <c r="A90" s="299" t="s">
        <v>234</v>
      </c>
      <c r="B90" s="393"/>
      <c r="C90" s="301"/>
      <c r="D90" s="302"/>
      <c r="E90" s="302"/>
      <c r="F90" s="446"/>
      <c r="G90" s="304"/>
      <c r="H90" s="441"/>
      <c r="I90" s="394">
        <v>45.2</v>
      </c>
      <c r="J90" s="301"/>
      <c r="K90" s="302"/>
      <c r="L90" s="302"/>
      <c r="M90" s="446"/>
      <c r="N90" s="304"/>
      <c r="O90" s="441"/>
      <c r="P90" s="394">
        <v>46</v>
      </c>
      <c r="Q90" s="301"/>
      <c r="R90" s="302"/>
      <c r="S90" s="302"/>
      <c r="T90" s="446"/>
      <c r="U90" s="304"/>
      <c r="V90" s="441"/>
      <c r="W90" s="394">
        <v>45.2</v>
      </c>
      <c r="X90" s="301"/>
      <c r="Y90" s="302"/>
      <c r="Z90" s="302"/>
      <c r="AA90" s="446"/>
      <c r="AB90" s="304"/>
      <c r="AC90" s="441"/>
      <c r="AD90" s="394">
        <v>48.1</v>
      </c>
      <c r="AE90" s="306">
        <v>184.5</v>
      </c>
      <c r="AF90" s="388">
        <v>5</v>
      </c>
      <c r="AG90" s="149"/>
    </row>
    <row r="91" spans="1:33" s="174" customFormat="1" ht="12.75" customHeight="1" outlineLevel="1" thickTop="1" x14ac:dyDescent="0.2">
      <c r="A91" s="451" t="s">
        <v>225</v>
      </c>
      <c r="B91" s="382" t="s">
        <v>66</v>
      </c>
      <c r="C91" s="383" t="s">
        <v>61</v>
      </c>
      <c r="D91" s="229" t="s">
        <v>35</v>
      </c>
      <c r="E91" s="229" t="s">
        <v>36</v>
      </c>
      <c r="F91" s="444" t="s">
        <v>72</v>
      </c>
      <c r="G91" s="384" t="s">
        <v>62</v>
      </c>
      <c r="H91" s="439" t="s">
        <v>65</v>
      </c>
      <c r="I91" s="385" t="s">
        <v>2</v>
      </c>
      <c r="J91" s="383" t="s">
        <v>61</v>
      </c>
      <c r="K91" s="229" t="s">
        <v>35</v>
      </c>
      <c r="L91" s="229" t="s">
        <v>36</v>
      </c>
      <c r="M91" s="444" t="s">
        <v>72</v>
      </c>
      <c r="N91" s="384" t="s">
        <v>62</v>
      </c>
      <c r="O91" s="439" t="s">
        <v>65</v>
      </c>
      <c r="P91" s="385" t="s">
        <v>3</v>
      </c>
      <c r="Q91" s="383" t="s">
        <v>61</v>
      </c>
      <c r="R91" s="229" t="s">
        <v>35</v>
      </c>
      <c r="S91" s="229" t="s">
        <v>36</v>
      </c>
      <c r="T91" s="444" t="s">
        <v>72</v>
      </c>
      <c r="U91" s="384" t="s">
        <v>62</v>
      </c>
      <c r="V91" s="439" t="s">
        <v>65</v>
      </c>
      <c r="W91" s="385" t="s">
        <v>4</v>
      </c>
      <c r="X91" s="383" t="s">
        <v>61</v>
      </c>
      <c r="Y91" s="229" t="s">
        <v>35</v>
      </c>
      <c r="Z91" s="229" t="s">
        <v>36</v>
      </c>
      <c r="AA91" s="444" t="s">
        <v>72</v>
      </c>
      <c r="AB91" s="384" t="s">
        <v>62</v>
      </c>
      <c r="AC91" s="439" t="s">
        <v>65</v>
      </c>
      <c r="AD91" s="385" t="s">
        <v>1</v>
      </c>
      <c r="AE91" s="287" t="s">
        <v>8</v>
      </c>
      <c r="AF91" s="296" t="s">
        <v>14</v>
      </c>
      <c r="AG91" s="279"/>
    </row>
    <row r="92" spans="1:33" ht="12.75" customHeight="1" outlineLevel="1" x14ac:dyDescent="0.25">
      <c r="A92" s="239" t="s">
        <v>296</v>
      </c>
      <c r="B92" s="145">
        <v>6</v>
      </c>
      <c r="C92" s="277">
        <v>9</v>
      </c>
      <c r="D92" s="212">
        <v>2.5</v>
      </c>
      <c r="E92" s="212">
        <v>2.2999999999999998</v>
      </c>
      <c r="F92" s="445">
        <v>2.4</v>
      </c>
      <c r="G92" s="278">
        <v>7.6</v>
      </c>
      <c r="H92" s="440"/>
      <c r="I92" s="278">
        <v>16.600000000000001</v>
      </c>
      <c r="J92" s="277">
        <v>6</v>
      </c>
      <c r="K92" s="212">
        <v>1.8</v>
      </c>
      <c r="L92" s="212">
        <v>1.8</v>
      </c>
      <c r="M92" s="445">
        <v>1.8</v>
      </c>
      <c r="N92" s="278">
        <v>8.1999999999999993</v>
      </c>
      <c r="O92" s="440"/>
      <c r="P92" s="278">
        <v>14.2</v>
      </c>
      <c r="Q92" s="277">
        <v>8</v>
      </c>
      <c r="R92" s="212">
        <v>5.2</v>
      </c>
      <c r="S92" s="212">
        <v>5.4</v>
      </c>
      <c r="T92" s="445">
        <v>5.3000000000000007</v>
      </c>
      <c r="U92" s="278">
        <v>4.6999999999999993</v>
      </c>
      <c r="V92" s="440"/>
      <c r="W92" s="278">
        <v>12.7</v>
      </c>
      <c r="X92" s="277">
        <v>8</v>
      </c>
      <c r="Y92" s="212">
        <v>2.8</v>
      </c>
      <c r="Z92" s="212">
        <v>2.6</v>
      </c>
      <c r="AA92" s="445">
        <v>2.7</v>
      </c>
      <c r="AB92" s="278">
        <v>7.3</v>
      </c>
      <c r="AC92" s="440"/>
      <c r="AD92" s="278">
        <v>15.3</v>
      </c>
      <c r="AE92" s="293">
        <v>58.8</v>
      </c>
      <c r="AF92" s="387"/>
    </row>
    <row r="93" spans="1:33" ht="12.75" customHeight="1" outlineLevel="1" x14ac:dyDescent="0.25">
      <c r="A93" s="177" t="s">
        <v>297</v>
      </c>
      <c r="B93" s="145">
        <v>6</v>
      </c>
      <c r="C93" s="277"/>
      <c r="D93" s="212"/>
      <c r="E93" s="212"/>
      <c r="F93" s="445" t="s">
        <v>328</v>
      </c>
      <c r="G93" s="278" t="s">
        <v>328</v>
      </c>
      <c r="H93" s="440"/>
      <c r="I93" s="278">
        <v>0</v>
      </c>
      <c r="J93" s="277"/>
      <c r="K93" s="212"/>
      <c r="L93" s="212"/>
      <c r="M93" s="445" t="s">
        <v>328</v>
      </c>
      <c r="N93" s="278" t="s">
        <v>328</v>
      </c>
      <c r="O93" s="440"/>
      <c r="P93" s="278">
        <v>0</v>
      </c>
      <c r="Q93" s="277">
        <v>8.5</v>
      </c>
      <c r="R93" s="212">
        <v>3.2</v>
      </c>
      <c r="S93" s="212">
        <v>3.2</v>
      </c>
      <c r="T93" s="445">
        <v>3.2</v>
      </c>
      <c r="U93" s="278">
        <v>6.8</v>
      </c>
      <c r="V93" s="440"/>
      <c r="W93" s="278">
        <v>15.3</v>
      </c>
      <c r="X93" s="277">
        <v>8</v>
      </c>
      <c r="Y93" s="212">
        <v>2.2000000000000002</v>
      </c>
      <c r="Z93" s="212">
        <v>2.2000000000000002</v>
      </c>
      <c r="AA93" s="445">
        <v>2.2000000000000002</v>
      </c>
      <c r="AB93" s="278">
        <v>7.8</v>
      </c>
      <c r="AC93" s="440"/>
      <c r="AD93" s="278">
        <v>15.8</v>
      </c>
      <c r="AE93" s="293">
        <v>31.1</v>
      </c>
      <c r="AF93" s="387"/>
    </row>
    <row r="94" spans="1:33" ht="12.75" customHeight="1" outlineLevel="1" x14ac:dyDescent="0.25">
      <c r="A94" s="177" t="s">
        <v>298</v>
      </c>
      <c r="B94" s="145">
        <v>6</v>
      </c>
      <c r="C94" s="277">
        <v>8</v>
      </c>
      <c r="D94" s="212">
        <v>5</v>
      </c>
      <c r="E94" s="212">
        <v>5</v>
      </c>
      <c r="F94" s="445">
        <v>5</v>
      </c>
      <c r="G94" s="278">
        <v>5</v>
      </c>
      <c r="H94" s="440"/>
      <c r="I94" s="278">
        <v>13</v>
      </c>
      <c r="J94" s="277">
        <v>6</v>
      </c>
      <c r="K94" s="212">
        <v>1.2</v>
      </c>
      <c r="L94" s="212">
        <v>1.1000000000000001</v>
      </c>
      <c r="M94" s="445">
        <v>1.1499999999999999</v>
      </c>
      <c r="N94" s="278">
        <v>8.85</v>
      </c>
      <c r="O94" s="440"/>
      <c r="P94" s="278">
        <v>14.85</v>
      </c>
      <c r="Q94" s="277"/>
      <c r="R94" s="212"/>
      <c r="S94" s="212"/>
      <c r="T94" s="445" t="s">
        <v>328</v>
      </c>
      <c r="U94" s="278" t="s">
        <v>328</v>
      </c>
      <c r="V94" s="440"/>
      <c r="W94" s="278">
        <v>0</v>
      </c>
      <c r="X94" s="277">
        <v>8</v>
      </c>
      <c r="Y94" s="212">
        <v>2.5</v>
      </c>
      <c r="Z94" s="212">
        <v>2.5</v>
      </c>
      <c r="AA94" s="445">
        <v>2.5</v>
      </c>
      <c r="AB94" s="278">
        <v>7.5</v>
      </c>
      <c r="AC94" s="440"/>
      <c r="AD94" s="278">
        <v>15.5</v>
      </c>
      <c r="AE94" s="293">
        <v>43.35</v>
      </c>
      <c r="AF94" s="387"/>
    </row>
    <row r="95" spans="1:33" ht="12.75" customHeight="1" outlineLevel="1" x14ac:dyDescent="0.25">
      <c r="A95" s="177" t="s">
        <v>299</v>
      </c>
      <c r="B95" s="145">
        <v>8</v>
      </c>
      <c r="C95" s="277">
        <v>7</v>
      </c>
      <c r="D95" s="212">
        <v>2.7</v>
      </c>
      <c r="E95" s="212">
        <v>2.7</v>
      </c>
      <c r="F95" s="445">
        <v>2.7</v>
      </c>
      <c r="G95" s="278">
        <v>7.3</v>
      </c>
      <c r="H95" s="440"/>
      <c r="I95" s="278">
        <v>14.3</v>
      </c>
      <c r="J95" s="277">
        <v>7</v>
      </c>
      <c r="K95" s="212">
        <v>2.2000000000000002</v>
      </c>
      <c r="L95" s="212">
        <v>2</v>
      </c>
      <c r="M95" s="445">
        <v>2.1</v>
      </c>
      <c r="N95" s="278">
        <v>7.9</v>
      </c>
      <c r="O95" s="440"/>
      <c r="P95" s="278">
        <v>14.9</v>
      </c>
      <c r="Q95" s="277">
        <v>6.5</v>
      </c>
      <c r="R95" s="212">
        <v>2.5</v>
      </c>
      <c r="S95" s="212">
        <v>2.1</v>
      </c>
      <c r="T95" s="445">
        <v>2.2999999999999998</v>
      </c>
      <c r="U95" s="278">
        <v>7.7</v>
      </c>
      <c r="V95" s="440"/>
      <c r="W95" s="278">
        <v>14.2</v>
      </c>
      <c r="X95" s="277"/>
      <c r="Y95" s="212"/>
      <c r="Z95" s="212"/>
      <c r="AA95" s="445" t="s">
        <v>328</v>
      </c>
      <c r="AB95" s="278" t="s">
        <v>328</v>
      </c>
      <c r="AC95" s="440"/>
      <c r="AD95" s="278">
        <v>0</v>
      </c>
      <c r="AE95" s="293">
        <v>43.400000000000006</v>
      </c>
      <c r="AF95" s="387"/>
    </row>
    <row r="96" spans="1:33" ht="12.75" customHeight="1" outlineLevel="1" x14ac:dyDescent="0.25">
      <c r="A96" s="177" t="s">
        <v>300</v>
      </c>
      <c r="B96" s="145">
        <v>8</v>
      </c>
      <c r="C96" s="277">
        <v>8</v>
      </c>
      <c r="D96" s="212">
        <v>3.7</v>
      </c>
      <c r="E96" s="212">
        <v>3.5</v>
      </c>
      <c r="F96" s="445">
        <v>3.6</v>
      </c>
      <c r="G96" s="278">
        <v>6.4</v>
      </c>
      <c r="H96" s="440"/>
      <c r="I96" s="278">
        <v>14.4</v>
      </c>
      <c r="J96" s="277">
        <v>7</v>
      </c>
      <c r="K96" s="212">
        <v>1.6</v>
      </c>
      <c r="L96" s="212">
        <v>1.2</v>
      </c>
      <c r="M96" s="445">
        <v>1.4</v>
      </c>
      <c r="N96" s="278">
        <v>8.6</v>
      </c>
      <c r="O96" s="440"/>
      <c r="P96" s="278">
        <v>15.6</v>
      </c>
      <c r="Q96" s="277"/>
      <c r="R96" s="212"/>
      <c r="S96" s="212"/>
      <c r="T96" s="445" t="s">
        <v>328</v>
      </c>
      <c r="U96" s="278" t="s">
        <v>328</v>
      </c>
      <c r="V96" s="440"/>
      <c r="W96" s="278">
        <v>0</v>
      </c>
      <c r="X96" s="277"/>
      <c r="Y96" s="212"/>
      <c r="Z96" s="212"/>
      <c r="AA96" s="445" t="s">
        <v>328</v>
      </c>
      <c r="AB96" s="278" t="s">
        <v>328</v>
      </c>
      <c r="AC96" s="440"/>
      <c r="AD96" s="278">
        <v>0</v>
      </c>
      <c r="AE96" s="293">
        <v>30</v>
      </c>
      <c r="AF96" s="387"/>
    </row>
    <row r="97" spans="1:33" ht="12.75" customHeight="1" outlineLevel="1" x14ac:dyDescent="0.25">
      <c r="A97" s="177" t="s">
        <v>301</v>
      </c>
      <c r="B97" s="145">
        <v>7</v>
      </c>
      <c r="C97" s="277"/>
      <c r="D97" s="212"/>
      <c r="E97" s="212"/>
      <c r="F97" s="445" t="s">
        <v>328</v>
      </c>
      <c r="G97" s="278" t="s">
        <v>328</v>
      </c>
      <c r="H97" s="440"/>
      <c r="I97" s="278">
        <v>0</v>
      </c>
      <c r="J97" s="277"/>
      <c r="K97" s="212"/>
      <c r="L97" s="212"/>
      <c r="M97" s="445" t="s">
        <v>328</v>
      </c>
      <c r="N97" s="278" t="s">
        <v>328</v>
      </c>
      <c r="O97" s="440"/>
      <c r="P97" s="278">
        <v>0</v>
      </c>
      <c r="Q97" s="277">
        <v>8.5</v>
      </c>
      <c r="R97" s="212">
        <v>5.4</v>
      </c>
      <c r="S97" s="212">
        <v>5</v>
      </c>
      <c r="T97" s="445">
        <v>5.2</v>
      </c>
      <c r="U97" s="278">
        <v>4.8</v>
      </c>
      <c r="V97" s="440"/>
      <c r="W97" s="278">
        <v>13.3</v>
      </c>
      <c r="X97" s="277"/>
      <c r="Y97" s="212"/>
      <c r="Z97" s="212"/>
      <c r="AA97" s="445" t="s">
        <v>328</v>
      </c>
      <c r="AB97" s="278" t="s">
        <v>328</v>
      </c>
      <c r="AC97" s="440"/>
      <c r="AD97" s="278">
        <v>0</v>
      </c>
      <c r="AE97" s="293">
        <v>13.3</v>
      </c>
      <c r="AF97" s="387"/>
    </row>
    <row r="98" spans="1:33" ht="12.75" customHeight="1" outlineLevel="1" x14ac:dyDescent="0.25">
      <c r="A98" s="177" t="s">
        <v>302</v>
      </c>
      <c r="B98" s="145">
        <v>6</v>
      </c>
      <c r="C98" s="277"/>
      <c r="D98" s="212"/>
      <c r="E98" s="212"/>
      <c r="F98" s="445" t="s">
        <v>328</v>
      </c>
      <c r="G98" s="278" t="s">
        <v>328</v>
      </c>
      <c r="H98" s="440"/>
      <c r="I98" s="278">
        <v>0</v>
      </c>
      <c r="J98" s="277"/>
      <c r="K98" s="212"/>
      <c r="L98" s="212"/>
      <c r="M98" s="445" t="s">
        <v>328</v>
      </c>
      <c r="N98" s="278" t="s">
        <v>328</v>
      </c>
      <c r="O98" s="440"/>
      <c r="P98" s="278">
        <v>0</v>
      </c>
      <c r="Q98" s="277"/>
      <c r="R98" s="212"/>
      <c r="S98" s="212"/>
      <c r="T98" s="445" t="s">
        <v>328</v>
      </c>
      <c r="U98" s="278" t="s">
        <v>328</v>
      </c>
      <c r="V98" s="440"/>
      <c r="W98" s="278">
        <v>0</v>
      </c>
      <c r="X98" s="277">
        <v>8</v>
      </c>
      <c r="Y98" s="212">
        <v>2</v>
      </c>
      <c r="Z98" s="212">
        <v>2.2000000000000002</v>
      </c>
      <c r="AA98" s="445">
        <v>2.1</v>
      </c>
      <c r="AB98" s="278">
        <v>7.9</v>
      </c>
      <c r="AC98" s="440"/>
      <c r="AD98" s="278">
        <v>15.9</v>
      </c>
      <c r="AE98" s="293">
        <v>15.9</v>
      </c>
      <c r="AF98" s="387"/>
    </row>
    <row r="99" spans="1:33" s="131" customFormat="1" ht="16.5" customHeight="1" thickBot="1" x14ac:dyDescent="0.3">
      <c r="A99" s="299" t="s">
        <v>225</v>
      </c>
      <c r="B99" s="393"/>
      <c r="C99" s="301"/>
      <c r="D99" s="302"/>
      <c r="E99" s="302"/>
      <c r="F99" s="446"/>
      <c r="G99" s="304"/>
      <c r="H99" s="441"/>
      <c r="I99" s="394">
        <v>45.3</v>
      </c>
      <c r="J99" s="301"/>
      <c r="K99" s="302"/>
      <c r="L99" s="302"/>
      <c r="M99" s="446"/>
      <c r="N99" s="304"/>
      <c r="O99" s="441"/>
      <c r="P99" s="394">
        <v>45.35</v>
      </c>
      <c r="Q99" s="301"/>
      <c r="R99" s="302"/>
      <c r="S99" s="302"/>
      <c r="T99" s="446"/>
      <c r="U99" s="304"/>
      <c r="V99" s="441"/>
      <c r="W99" s="394">
        <v>42.8</v>
      </c>
      <c r="X99" s="301"/>
      <c r="Y99" s="302"/>
      <c r="Z99" s="302"/>
      <c r="AA99" s="446"/>
      <c r="AB99" s="304"/>
      <c r="AC99" s="441"/>
      <c r="AD99" s="394">
        <v>47.2</v>
      </c>
      <c r="AE99" s="306">
        <v>180.64999999999998</v>
      </c>
      <c r="AF99" s="388">
        <v>6</v>
      </c>
      <c r="AG99" s="149"/>
    </row>
    <row r="100" spans="1:33" ht="15.75" thickTop="1" x14ac:dyDescent="0.25"/>
  </sheetData>
  <sheetProtection formatRows="0" selectLockedCells="1" sort="0"/>
  <sortState ref="A37:AS63">
    <sortCondition descending="1" ref="AE37:AE63"/>
  </sortState>
  <mergeCells count="4">
    <mergeCell ref="D3:F3"/>
    <mergeCell ref="K3:M3"/>
    <mergeCell ref="R3:T3"/>
    <mergeCell ref="Y3:AA3"/>
  </mergeCells>
  <conditionalFormatting sqref="AM1 AF1 AF3:AF65385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printOptions horizontalCentered="1"/>
  <pageMargins left="0.31" right="0.11811023622047245" top="0.23622047244094491" bottom="0.11811023622047245" header="0.15748031496062992" footer="0.11811023622047245"/>
  <pageSetup paperSize="9" fitToHeight="6" orientation="landscape" horizontalDpi="360" verticalDpi="360" r:id="rId1"/>
  <rowBreaks count="1" manualBreakCount="1"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B130"/>
  <sheetViews>
    <sheetView workbookViewId="0">
      <selection sqref="A1:T1"/>
    </sheetView>
  </sheetViews>
  <sheetFormatPr baseColWidth="10" defaultRowHeight="12.75" outlineLevelRow="1" outlineLevelCol="2" x14ac:dyDescent="0.2"/>
  <cols>
    <col min="1" max="1" width="30.7109375" style="12" customWidth="1"/>
    <col min="2" max="2" width="3.7109375" style="21" customWidth="1"/>
    <col min="3" max="3" width="3.7109375" style="56" customWidth="1" outlineLevel="2"/>
    <col min="4" max="4" width="4.7109375" style="35" customWidth="1" outlineLevel="2"/>
    <col min="5" max="5" width="6.7109375" style="9" customWidth="1" outlineLevel="1"/>
    <col min="6" max="6" width="3.7109375" style="77" customWidth="1" outlineLevel="1"/>
    <col min="7" max="7" width="3.7109375" style="56" customWidth="1" outlineLevel="2"/>
    <col min="8" max="8" width="4.7109375" style="35" customWidth="1" outlineLevel="2"/>
    <col min="9" max="9" width="6.7109375" style="9" customWidth="1" outlineLevel="1"/>
    <col min="10" max="10" width="3.7109375" style="77" customWidth="1" outlineLevel="1"/>
    <col min="11" max="11" width="3.7109375" style="56" customWidth="1" outlineLevel="2"/>
    <col min="12" max="12" width="4.7109375" style="35" customWidth="1" outlineLevel="2"/>
    <col min="13" max="13" width="6.7109375" style="9" customWidth="1" outlineLevel="1"/>
    <col min="14" max="14" width="3.7109375" style="77" customWidth="1" outlineLevel="1"/>
    <col min="15" max="15" width="3.7109375" style="56" customWidth="1" outlineLevel="2"/>
    <col min="16" max="16" width="4.7109375" style="35" customWidth="1" outlineLevel="2"/>
    <col min="17" max="17" width="6.7109375" style="9" customWidth="1" outlineLevel="1"/>
    <col min="18" max="18" width="3.7109375" style="77" customWidth="1" outlineLevel="1"/>
    <col min="19" max="19" width="12.7109375" style="9" customWidth="1"/>
    <col min="20" max="20" width="6.7109375" style="7" customWidth="1"/>
    <col min="21" max="21" width="4.28515625" style="3" customWidth="1"/>
    <col min="22" max="22" width="4.42578125" style="14" customWidth="1"/>
    <col min="23" max="23" width="4.5703125" style="14" bestFit="1" customWidth="1"/>
    <col min="24" max="26" width="4.42578125" style="14" customWidth="1"/>
    <col min="27" max="27" width="4.42578125" style="3" customWidth="1"/>
    <col min="28" max="16384" width="11.42578125" style="3"/>
  </cols>
  <sheetData>
    <row r="1" spans="1:28" ht="19.5" x14ac:dyDescent="0.2">
      <c r="A1" s="456" t="s">
        <v>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2"/>
      <c r="V1" s="2"/>
      <c r="W1" s="2"/>
      <c r="X1" s="2"/>
      <c r="Y1" s="2"/>
      <c r="Z1" s="29"/>
    </row>
    <row r="2" spans="1:28" ht="14.25" x14ac:dyDescent="0.2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27"/>
      <c r="K2" s="27"/>
      <c r="L2" s="27"/>
      <c r="M2" s="27"/>
      <c r="N2" s="27"/>
      <c r="O2" s="27"/>
      <c r="P2" s="27"/>
      <c r="Q2" s="8"/>
      <c r="R2" s="30"/>
      <c r="S2" s="3"/>
      <c r="T2" s="3"/>
      <c r="V2" s="3"/>
      <c r="W2" s="3"/>
      <c r="X2" s="3"/>
      <c r="Y2" s="3"/>
      <c r="Z2" s="3"/>
    </row>
    <row r="3" spans="1:28" ht="7.5" customHeight="1" x14ac:dyDescent="0.25">
      <c r="A3" s="27"/>
      <c r="B3" s="50"/>
      <c r="C3" s="60"/>
      <c r="D3" s="64"/>
      <c r="E3" s="18"/>
      <c r="F3" s="74"/>
      <c r="G3" s="60"/>
      <c r="H3" s="64"/>
      <c r="I3" s="18"/>
      <c r="J3" s="74"/>
      <c r="K3" s="60"/>
      <c r="L3" s="64"/>
      <c r="M3" s="18"/>
      <c r="N3" s="74"/>
      <c r="O3" s="60"/>
      <c r="P3" s="64"/>
      <c r="Q3" s="18"/>
      <c r="R3" s="74"/>
      <c r="S3" s="62"/>
      <c r="T3" s="62"/>
      <c r="U3" s="4"/>
      <c r="V3" s="4"/>
      <c r="W3" s="4"/>
      <c r="X3" s="4"/>
      <c r="Y3" s="4"/>
      <c r="Z3" s="8"/>
      <c r="AA3" s="8"/>
      <c r="AB3" s="30"/>
    </row>
    <row r="4" spans="1:28" s="68" customFormat="1" x14ac:dyDescent="0.2">
      <c r="A4" s="457" t="s">
        <v>13</v>
      </c>
      <c r="B4" s="458"/>
      <c r="C4" s="65" t="s">
        <v>10</v>
      </c>
      <c r="D4" s="66" t="s">
        <v>7</v>
      </c>
      <c r="E4" s="67" t="s">
        <v>2</v>
      </c>
      <c r="F4" s="79" t="s">
        <v>14</v>
      </c>
      <c r="G4" s="65" t="s">
        <v>10</v>
      </c>
      <c r="H4" s="66" t="s">
        <v>7</v>
      </c>
      <c r="I4" s="67" t="s">
        <v>3</v>
      </c>
      <c r="J4" s="79" t="s">
        <v>14</v>
      </c>
      <c r="K4" s="65" t="s">
        <v>10</v>
      </c>
      <c r="L4" s="66" t="s">
        <v>7</v>
      </c>
      <c r="M4" s="67" t="s">
        <v>4</v>
      </c>
      <c r="N4" s="79" t="s">
        <v>14</v>
      </c>
      <c r="O4" s="65" t="s">
        <v>10</v>
      </c>
      <c r="P4" s="66" t="s">
        <v>7</v>
      </c>
      <c r="Q4" s="67" t="s">
        <v>1</v>
      </c>
      <c r="R4" s="79" t="s">
        <v>14</v>
      </c>
      <c r="S4" s="38" t="s">
        <v>8</v>
      </c>
      <c r="T4" s="39" t="s">
        <v>9</v>
      </c>
    </row>
    <row r="5" spans="1:28" ht="5.25" customHeight="1" thickBot="1" x14ac:dyDescent="0.25">
      <c r="A5" s="27"/>
      <c r="B5" s="47"/>
      <c r="C5" s="61"/>
      <c r="D5" s="62"/>
      <c r="E5" s="18"/>
      <c r="F5" s="74"/>
      <c r="G5" s="61"/>
      <c r="H5" s="62"/>
      <c r="I5" s="18"/>
      <c r="J5" s="74"/>
      <c r="K5" s="61"/>
      <c r="L5" s="62"/>
      <c r="M5" s="18"/>
      <c r="N5" s="74"/>
      <c r="O5" s="61"/>
      <c r="P5" s="62"/>
      <c r="Q5" s="18"/>
      <c r="R5" s="74"/>
      <c r="S5" s="62"/>
      <c r="T5" s="62"/>
      <c r="U5" s="8"/>
      <c r="V5" s="30"/>
      <c r="W5" s="3"/>
      <c r="X5" s="3"/>
      <c r="Y5" s="3"/>
      <c r="Z5" s="3"/>
    </row>
    <row r="6" spans="1:28" s="6" customFormat="1" ht="21" thickBot="1" x14ac:dyDescent="0.35">
      <c r="A6" s="49" t="s">
        <v>26</v>
      </c>
      <c r="B6" s="20"/>
      <c r="C6" s="55"/>
      <c r="D6" s="51"/>
      <c r="E6" s="52"/>
      <c r="F6" s="75"/>
      <c r="G6" s="55"/>
      <c r="H6" s="51"/>
      <c r="I6" s="13"/>
      <c r="J6" s="75"/>
      <c r="K6" s="55"/>
      <c r="L6" s="51"/>
      <c r="M6" s="13"/>
      <c r="N6" s="75"/>
      <c r="O6" s="55"/>
      <c r="P6" s="51"/>
      <c r="Q6" s="13"/>
      <c r="R6" s="75"/>
      <c r="S6" s="69"/>
      <c r="T6" s="53"/>
      <c r="V6" s="31"/>
      <c r="W6" s="15"/>
      <c r="X6" s="15"/>
      <c r="Y6" s="15"/>
      <c r="Z6" s="15"/>
    </row>
    <row r="7" spans="1:28" s="8" customFormat="1" hidden="1" outlineLevel="1" x14ac:dyDescent="0.2">
      <c r="A7" s="26" t="s">
        <v>18</v>
      </c>
      <c r="B7" s="36" t="s">
        <v>0</v>
      </c>
      <c r="C7" s="57" t="s">
        <v>10</v>
      </c>
      <c r="D7" s="37" t="s">
        <v>7</v>
      </c>
      <c r="E7" s="43" t="s">
        <v>2</v>
      </c>
      <c r="F7" s="72" t="s">
        <v>14</v>
      </c>
      <c r="G7" s="57" t="s">
        <v>10</v>
      </c>
      <c r="H7" s="37" t="s">
        <v>7</v>
      </c>
      <c r="I7" s="37" t="s">
        <v>3</v>
      </c>
      <c r="J7" s="72" t="s">
        <v>14</v>
      </c>
      <c r="K7" s="57" t="s">
        <v>10</v>
      </c>
      <c r="L7" s="37" t="s">
        <v>7</v>
      </c>
      <c r="M7" s="37" t="s">
        <v>4</v>
      </c>
      <c r="N7" s="72" t="s">
        <v>14</v>
      </c>
      <c r="O7" s="57" t="s">
        <v>10</v>
      </c>
      <c r="P7" s="37" t="s">
        <v>7</v>
      </c>
      <c r="Q7" s="37" t="s">
        <v>1</v>
      </c>
      <c r="R7" s="72" t="s">
        <v>14</v>
      </c>
      <c r="S7" s="70" t="s">
        <v>8</v>
      </c>
      <c r="T7" s="44" t="s">
        <v>9</v>
      </c>
      <c r="U7" s="23"/>
      <c r="V7" s="16"/>
      <c r="W7" s="16"/>
      <c r="X7" s="16"/>
      <c r="Y7" s="16"/>
      <c r="Z7" s="16"/>
    </row>
    <row r="8" spans="1:28" hidden="1" outlineLevel="1" x14ac:dyDescent="0.2">
      <c r="A8" s="19">
        <v>1</v>
      </c>
      <c r="B8" s="22"/>
      <c r="C8" s="58"/>
      <c r="D8" s="63"/>
      <c r="E8" s="28">
        <f t="shared" ref="E8:E14" si="0">C8+D8</f>
        <v>0</v>
      </c>
      <c r="F8" s="72">
        <f>RANK(E8,$E$8:$E$14)</f>
        <v>1</v>
      </c>
      <c r="G8" s="58"/>
      <c r="H8" s="63"/>
      <c r="I8" s="28">
        <f t="shared" ref="I8:I14" si="1">G8+H8</f>
        <v>0</v>
      </c>
      <c r="J8" s="72">
        <f>RANK(I8,$I$8:$I$14)</f>
        <v>1</v>
      </c>
      <c r="K8" s="58"/>
      <c r="L8" s="63"/>
      <c r="M8" s="28">
        <f t="shared" ref="M8:M14" si="2">K8+L8</f>
        <v>0</v>
      </c>
      <c r="N8" s="72">
        <f>RANK(M8,$M$8:$M$14)</f>
        <v>1</v>
      </c>
      <c r="O8" s="58"/>
      <c r="P8" s="63"/>
      <c r="Q8" s="28">
        <f t="shared" ref="Q8:Q14" si="3">O8+P8</f>
        <v>0</v>
      </c>
      <c r="R8" s="72">
        <f>RANK(Q8,$Q$8:$Q$14)</f>
        <v>1</v>
      </c>
      <c r="S8" s="71">
        <f t="shared" ref="S8:S15" si="4">E8+I8+M8+Q8</f>
        <v>0</v>
      </c>
      <c r="T8" s="72">
        <f>RANK(S8,$S$8:$S$14)</f>
        <v>1</v>
      </c>
      <c r="U8" s="24"/>
    </row>
    <row r="9" spans="1:28" hidden="1" outlineLevel="1" x14ac:dyDescent="0.2">
      <c r="A9" s="19">
        <v>1</v>
      </c>
      <c r="B9" s="22"/>
      <c r="C9" s="58"/>
      <c r="D9" s="63"/>
      <c r="E9" s="28">
        <f t="shared" si="0"/>
        <v>0</v>
      </c>
      <c r="F9" s="72">
        <f t="shared" ref="F9:F14" si="5">RANK(E9,$E$8:$E$14)</f>
        <v>1</v>
      </c>
      <c r="G9" s="58"/>
      <c r="H9" s="63"/>
      <c r="I9" s="28">
        <f t="shared" si="1"/>
        <v>0</v>
      </c>
      <c r="J9" s="72">
        <f t="shared" ref="J9:J14" si="6">RANK(I9,$I$8:$I$14)</f>
        <v>1</v>
      </c>
      <c r="K9" s="58"/>
      <c r="L9" s="63"/>
      <c r="M9" s="28">
        <f t="shared" si="2"/>
        <v>0</v>
      </c>
      <c r="N9" s="72">
        <f t="shared" ref="N9:N14" si="7">RANK(M9,$M$8:$M$14)</f>
        <v>1</v>
      </c>
      <c r="O9" s="58"/>
      <c r="P9" s="63"/>
      <c r="Q9" s="28">
        <f t="shared" si="3"/>
        <v>0</v>
      </c>
      <c r="R9" s="72">
        <f t="shared" ref="R9:R14" si="8">RANK(Q9,$Q$8:$Q$14)</f>
        <v>1</v>
      </c>
      <c r="S9" s="71">
        <f t="shared" si="4"/>
        <v>0</v>
      </c>
      <c r="T9" s="72">
        <f t="shared" ref="T9:T14" si="9">RANK(S9,$S$8:$S$14)</f>
        <v>1</v>
      </c>
      <c r="U9" s="24"/>
    </row>
    <row r="10" spans="1:28" hidden="1" outlineLevel="1" x14ac:dyDescent="0.2">
      <c r="A10" s="19">
        <v>1</v>
      </c>
      <c r="B10" s="22"/>
      <c r="C10" s="58"/>
      <c r="D10" s="63"/>
      <c r="E10" s="28">
        <f t="shared" si="0"/>
        <v>0</v>
      </c>
      <c r="F10" s="72">
        <f t="shared" si="5"/>
        <v>1</v>
      </c>
      <c r="G10" s="58"/>
      <c r="H10" s="63"/>
      <c r="I10" s="28">
        <f t="shared" si="1"/>
        <v>0</v>
      </c>
      <c r="J10" s="72">
        <f t="shared" si="6"/>
        <v>1</v>
      </c>
      <c r="K10" s="58"/>
      <c r="L10" s="63"/>
      <c r="M10" s="28">
        <f t="shared" si="2"/>
        <v>0</v>
      </c>
      <c r="N10" s="72">
        <f t="shared" si="7"/>
        <v>1</v>
      </c>
      <c r="O10" s="58"/>
      <c r="P10" s="63"/>
      <c r="Q10" s="28">
        <f t="shared" si="3"/>
        <v>0</v>
      </c>
      <c r="R10" s="72">
        <f t="shared" si="8"/>
        <v>1</v>
      </c>
      <c r="S10" s="71">
        <f t="shared" si="4"/>
        <v>0</v>
      </c>
      <c r="T10" s="72">
        <f t="shared" si="9"/>
        <v>1</v>
      </c>
      <c r="U10" s="24"/>
    </row>
    <row r="11" spans="1:28" hidden="1" outlineLevel="1" x14ac:dyDescent="0.2">
      <c r="A11" s="19">
        <v>1</v>
      </c>
      <c r="B11" s="22"/>
      <c r="C11" s="58"/>
      <c r="D11" s="63"/>
      <c r="E11" s="28">
        <f t="shared" si="0"/>
        <v>0</v>
      </c>
      <c r="F11" s="72">
        <f t="shared" si="5"/>
        <v>1</v>
      </c>
      <c r="G11" s="58"/>
      <c r="H11" s="63"/>
      <c r="I11" s="28">
        <f t="shared" si="1"/>
        <v>0</v>
      </c>
      <c r="J11" s="72">
        <f t="shared" si="6"/>
        <v>1</v>
      </c>
      <c r="K11" s="58"/>
      <c r="L11" s="63"/>
      <c r="M11" s="28">
        <f t="shared" si="2"/>
        <v>0</v>
      </c>
      <c r="N11" s="72">
        <f t="shared" si="7"/>
        <v>1</v>
      </c>
      <c r="O11" s="58"/>
      <c r="P11" s="63"/>
      <c r="Q11" s="28">
        <f t="shared" si="3"/>
        <v>0</v>
      </c>
      <c r="R11" s="72">
        <f t="shared" si="8"/>
        <v>1</v>
      </c>
      <c r="S11" s="71">
        <f t="shared" si="4"/>
        <v>0</v>
      </c>
      <c r="T11" s="72">
        <f t="shared" si="9"/>
        <v>1</v>
      </c>
      <c r="U11" s="24"/>
    </row>
    <row r="12" spans="1:28" hidden="1" outlineLevel="1" x14ac:dyDescent="0.2">
      <c r="A12" s="19">
        <v>1</v>
      </c>
      <c r="B12" s="22"/>
      <c r="C12" s="58"/>
      <c r="D12" s="63"/>
      <c r="E12" s="28">
        <f t="shared" si="0"/>
        <v>0</v>
      </c>
      <c r="F12" s="72">
        <f t="shared" si="5"/>
        <v>1</v>
      </c>
      <c r="G12" s="58"/>
      <c r="H12" s="63"/>
      <c r="I12" s="28">
        <f t="shared" si="1"/>
        <v>0</v>
      </c>
      <c r="J12" s="72">
        <f t="shared" si="6"/>
        <v>1</v>
      </c>
      <c r="K12" s="58"/>
      <c r="L12" s="63"/>
      <c r="M12" s="28">
        <f t="shared" si="2"/>
        <v>0</v>
      </c>
      <c r="N12" s="72">
        <f t="shared" si="7"/>
        <v>1</v>
      </c>
      <c r="O12" s="58"/>
      <c r="P12" s="63"/>
      <c r="Q12" s="28">
        <f t="shared" si="3"/>
        <v>0</v>
      </c>
      <c r="R12" s="72">
        <f t="shared" si="8"/>
        <v>1</v>
      </c>
      <c r="S12" s="71">
        <f t="shared" si="4"/>
        <v>0</v>
      </c>
      <c r="T12" s="72">
        <f t="shared" si="9"/>
        <v>1</v>
      </c>
      <c r="U12" s="24"/>
    </row>
    <row r="13" spans="1:28" hidden="1" outlineLevel="1" x14ac:dyDescent="0.2">
      <c r="A13" s="19">
        <v>1</v>
      </c>
      <c r="B13" s="22"/>
      <c r="C13" s="58"/>
      <c r="D13" s="63"/>
      <c r="E13" s="28">
        <f t="shared" si="0"/>
        <v>0</v>
      </c>
      <c r="F13" s="72">
        <f t="shared" si="5"/>
        <v>1</v>
      </c>
      <c r="G13" s="58"/>
      <c r="H13" s="63"/>
      <c r="I13" s="28">
        <f t="shared" si="1"/>
        <v>0</v>
      </c>
      <c r="J13" s="72">
        <f t="shared" si="6"/>
        <v>1</v>
      </c>
      <c r="K13" s="58"/>
      <c r="L13" s="63"/>
      <c r="M13" s="28">
        <f t="shared" si="2"/>
        <v>0</v>
      </c>
      <c r="N13" s="72">
        <f t="shared" si="7"/>
        <v>1</v>
      </c>
      <c r="O13" s="58"/>
      <c r="P13" s="63"/>
      <c r="Q13" s="28">
        <f t="shared" si="3"/>
        <v>0</v>
      </c>
      <c r="R13" s="72">
        <f t="shared" si="8"/>
        <v>1</v>
      </c>
      <c r="S13" s="71">
        <f t="shared" si="4"/>
        <v>0</v>
      </c>
      <c r="T13" s="72">
        <f t="shared" si="9"/>
        <v>1</v>
      </c>
      <c r="U13" s="24"/>
    </row>
    <row r="14" spans="1:28" hidden="1" outlineLevel="1" x14ac:dyDescent="0.2">
      <c r="A14" s="19">
        <v>1</v>
      </c>
      <c r="B14" s="22"/>
      <c r="C14" s="58"/>
      <c r="D14" s="63"/>
      <c r="E14" s="28">
        <f t="shared" si="0"/>
        <v>0</v>
      </c>
      <c r="F14" s="72">
        <f t="shared" si="5"/>
        <v>1</v>
      </c>
      <c r="G14" s="58"/>
      <c r="H14" s="63"/>
      <c r="I14" s="28">
        <f t="shared" si="1"/>
        <v>0</v>
      </c>
      <c r="J14" s="72">
        <f t="shared" si="6"/>
        <v>1</v>
      </c>
      <c r="K14" s="58"/>
      <c r="L14" s="63"/>
      <c r="M14" s="28">
        <f t="shared" si="2"/>
        <v>0</v>
      </c>
      <c r="N14" s="72">
        <f t="shared" si="7"/>
        <v>1</v>
      </c>
      <c r="O14" s="58"/>
      <c r="P14" s="63"/>
      <c r="Q14" s="28">
        <f t="shared" si="3"/>
        <v>0</v>
      </c>
      <c r="R14" s="72">
        <f t="shared" si="8"/>
        <v>1</v>
      </c>
      <c r="S14" s="71">
        <f t="shared" si="4"/>
        <v>0</v>
      </c>
      <c r="T14" s="72">
        <f t="shared" si="9"/>
        <v>1</v>
      </c>
      <c r="U14" s="24"/>
    </row>
    <row r="15" spans="1:28" ht="15.75" collapsed="1" thickBot="1" x14ac:dyDescent="0.25">
      <c r="A15" s="40" t="str">
        <f>A7</f>
        <v>e</v>
      </c>
      <c r="B15" s="48"/>
      <c r="C15" s="59"/>
      <c r="D15" s="42"/>
      <c r="E15" s="41" t="str">
        <f>IF(SUM(E8:E14)=0,"",LARGE(E8:E14,1)+LARGE(E8:E14,2)+LARGE(E8:E14,3))</f>
        <v/>
      </c>
      <c r="F15" s="78" t="e">
        <f>RANK(E15,E15)</f>
        <v>#VALUE!</v>
      </c>
      <c r="G15" s="59"/>
      <c r="H15" s="42"/>
      <c r="I15" s="41" t="str">
        <f>IF(SUM(I8:I14)=0,"",LARGE(I8:I14,1)+LARGE(I8:I14,2)+LARGE(I8:I14,3))</f>
        <v/>
      </c>
      <c r="J15" s="78" t="e">
        <f>RANK(I15,I15)</f>
        <v>#VALUE!</v>
      </c>
      <c r="K15" s="59"/>
      <c r="L15" s="42"/>
      <c r="M15" s="41" t="str">
        <f>IF(SUM(M8:M14)=0,"",LARGE(M8:M14,1)+LARGE(M8:M14,2)+LARGE(M8:M14,3))</f>
        <v/>
      </c>
      <c r="N15" s="78" t="e">
        <f>RANK(M15,M15)</f>
        <v>#VALUE!</v>
      </c>
      <c r="O15" s="59"/>
      <c r="P15" s="42"/>
      <c r="Q15" s="41" t="str">
        <f>IF(SUM(Q8:Q14)=0,"",LARGE(Q8:Q14,1)+LARGE(Q8:Q14,2)+LARGE(Q8:Q14,3))</f>
        <v/>
      </c>
      <c r="R15" s="78" t="e">
        <f>RANK(Q15,Q15)</f>
        <v>#VALUE!</v>
      </c>
      <c r="S15" s="45" t="e">
        <f t="shared" si="4"/>
        <v>#VALUE!</v>
      </c>
      <c r="T15" s="25" t="e">
        <f>RANK(S15,S15)</f>
        <v>#VALUE!</v>
      </c>
      <c r="U15" s="24"/>
    </row>
    <row r="16" spans="1:28" ht="14.25" thickTop="1" thickBot="1" x14ac:dyDescent="0.25"/>
    <row r="17" spans="1:26" s="6" customFormat="1" ht="21" thickBot="1" x14ac:dyDescent="0.35">
      <c r="A17" s="49" t="s">
        <v>27</v>
      </c>
      <c r="B17" s="20"/>
      <c r="C17" s="55"/>
      <c r="D17" s="51"/>
      <c r="E17" s="52"/>
      <c r="F17" s="75"/>
      <c r="G17" s="55"/>
      <c r="H17" s="51"/>
      <c r="I17" s="13"/>
      <c r="J17" s="75"/>
      <c r="K17" s="55"/>
      <c r="L17" s="51"/>
      <c r="M17" s="13"/>
      <c r="N17" s="75"/>
      <c r="O17" s="55"/>
      <c r="P17" s="51"/>
      <c r="Q17" s="13"/>
      <c r="R17" s="75"/>
      <c r="S17" s="69"/>
      <c r="T17" s="53"/>
      <c r="V17" s="31"/>
      <c r="W17" s="15"/>
      <c r="X17" s="15"/>
      <c r="Y17" s="15"/>
      <c r="Z17" s="15"/>
    </row>
    <row r="18" spans="1:26" s="8" customFormat="1" hidden="1" outlineLevel="1" x14ac:dyDescent="0.2">
      <c r="A18" s="26" t="s">
        <v>19</v>
      </c>
      <c r="B18" s="36" t="s">
        <v>0</v>
      </c>
      <c r="C18" s="57" t="s">
        <v>10</v>
      </c>
      <c r="D18" s="37" t="s">
        <v>7</v>
      </c>
      <c r="E18" s="43" t="s">
        <v>2</v>
      </c>
      <c r="F18" s="72" t="s">
        <v>14</v>
      </c>
      <c r="G18" s="57" t="s">
        <v>10</v>
      </c>
      <c r="H18" s="37" t="s">
        <v>7</v>
      </c>
      <c r="I18" s="37" t="s">
        <v>3</v>
      </c>
      <c r="J18" s="72" t="s">
        <v>14</v>
      </c>
      <c r="K18" s="57" t="s">
        <v>10</v>
      </c>
      <c r="L18" s="37" t="s">
        <v>7</v>
      </c>
      <c r="M18" s="37" t="s">
        <v>4</v>
      </c>
      <c r="N18" s="72" t="s">
        <v>14</v>
      </c>
      <c r="O18" s="57" t="s">
        <v>10</v>
      </c>
      <c r="P18" s="37" t="s">
        <v>7</v>
      </c>
      <c r="Q18" s="37" t="s">
        <v>1</v>
      </c>
      <c r="R18" s="72" t="s">
        <v>14</v>
      </c>
      <c r="S18" s="70" t="s">
        <v>8</v>
      </c>
      <c r="T18" s="44" t="s">
        <v>9</v>
      </c>
      <c r="U18" s="23"/>
      <c r="V18" s="16"/>
      <c r="W18" s="16"/>
      <c r="X18" s="16"/>
      <c r="Y18" s="16"/>
      <c r="Z18" s="16"/>
    </row>
    <row r="19" spans="1:26" hidden="1" outlineLevel="1" x14ac:dyDescent="0.2">
      <c r="A19" s="19">
        <v>2</v>
      </c>
      <c r="B19" s="22"/>
      <c r="C19" s="58"/>
      <c r="D19" s="63"/>
      <c r="E19" s="28">
        <f t="shared" ref="E19:E25" si="10">C19+D19</f>
        <v>0</v>
      </c>
      <c r="F19" s="72">
        <f>RANK(E19,$E$19:$E$25)</f>
        <v>1</v>
      </c>
      <c r="G19" s="58"/>
      <c r="H19" s="63"/>
      <c r="I19" s="28">
        <f t="shared" ref="I19:I25" si="11">G19+H19</f>
        <v>0</v>
      </c>
      <c r="J19" s="72">
        <f>RANK(I19,$I$19:$I$25)</f>
        <v>1</v>
      </c>
      <c r="K19" s="58"/>
      <c r="L19" s="63"/>
      <c r="M19" s="28">
        <f t="shared" ref="M19:M25" si="12">K19+L19</f>
        <v>0</v>
      </c>
      <c r="N19" s="72">
        <f>RANK(M19,$M$19:$M$25)</f>
        <v>1</v>
      </c>
      <c r="O19" s="58"/>
      <c r="P19" s="63"/>
      <c r="Q19" s="28">
        <f t="shared" ref="Q19:Q25" si="13">O19+P19</f>
        <v>0</v>
      </c>
      <c r="R19" s="72">
        <f>RANK(Q19,$Q$19:$Q$25)</f>
        <v>1</v>
      </c>
      <c r="S19" s="71">
        <f t="shared" ref="S19:S26" si="14">E19+I19+M19+Q19</f>
        <v>0</v>
      </c>
      <c r="T19" s="72">
        <f>RANK(S19,$S$19:$S$25)</f>
        <v>1</v>
      </c>
      <c r="U19" s="24"/>
    </row>
    <row r="20" spans="1:26" hidden="1" outlineLevel="1" x14ac:dyDescent="0.2">
      <c r="A20" s="19">
        <v>2</v>
      </c>
      <c r="B20" s="22"/>
      <c r="C20" s="58"/>
      <c r="D20" s="63"/>
      <c r="E20" s="28">
        <f t="shared" si="10"/>
        <v>0</v>
      </c>
      <c r="F20" s="72">
        <f t="shared" ref="F20:F25" si="15">RANK(E20,$E$19:$E$25)</f>
        <v>1</v>
      </c>
      <c r="G20" s="58"/>
      <c r="H20" s="63"/>
      <c r="I20" s="28">
        <f t="shared" si="11"/>
        <v>0</v>
      </c>
      <c r="J20" s="72">
        <f t="shared" ref="J20:J25" si="16">RANK(I20,$I$19:$I$25)</f>
        <v>1</v>
      </c>
      <c r="K20" s="58"/>
      <c r="L20" s="63"/>
      <c r="M20" s="28">
        <f t="shared" si="12"/>
        <v>0</v>
      </c>
      <c r="N20" s="72">
        <f t="shared" ref="N20:N25" si="17">RANK(M20,$M$19:$M$25)</f>
        <v>1</v>
      </c>
      <c r="O20" s="58"/>
      <c r="P20" s="63"/>
      <c r="Q20" s="28">
        <f t="shared" si="13"/>
        <v>0</v>
      </c>
      <c r="R20" s="72">
        <f t="shared" ref="R20:R25" si="18">RANK(Q20,$Q$19:$Q$25)</f>
        <v>1</v>
      </c>
      <c r="S20" s="71">
        <f t="shared" si="14"/>
        <v>0</v>
      </c>
      <c r="T20" s="72">
        <f t="shared" ref="T20:T25" si="19">RANK(S20,$S$19:$S$25)</f>
        <v>1</v>
      </c>
      <c r="U20" s="24"/>
    </row>
    <row r="21" spans="1:26" hidden="1" outlineLevel="1" x14ac:dyDescent="0.2">
      <c r="A21" s="19">
        <v>2</v>
      </c>
      <c r="B21" s="22"/>
      <c r="C21" s="58"/>
      <c r="D21" s="63"/>
      <c r="E21" s="28">
        <f t="shared" si="10"/>
        <v>0</v>
      </c>
      <c r="F21" s="72">
        <f t="shared" si="15"/>
        <v>1</v>
      </c>
      <c r="G21" s="58"/>
      <c r="H21" s="63"/>
      <c r="I21" s="28">
        <f t="shared" si="11"/>
        <v>0</v>
      </c>
      <c r="J21" s="72">
        <f t="shared" si="16"/>
        <v>1</v>
      </c>
      <c r="K21" s="58"/>
      <c r="L21" s="63"/>
      <c r="M21" s="28">
        <f t="shared" si="12"/>
        <v>0</v>
      </c>
      <c r="N21" s="72">
        <f t="shared" si="17"/>
        <v>1</v>
      </c>
      <c r="O21" s="58"/>
      <c r="P21" s="63"/>
      <c r="Q21" s="28">
        <f t="shared" si="13"/>
        <v>0</v>
      </c>
      <c r="R21" s="72">
        <f t="shared" si="18"/>
        <v>1</v>
      </c>
      <c r="S21" s="71">
        <f t="shared" si="14"/>
        <v>0</v>
      </c>
      <c r="T21" s="72">
        <f t="shared" si="19"/>
        <v>1</v>
      </c>
      <c r="U21" s="24"/>
    </row>
    <row r="22" spans="1:26" hidden="1" outlineLevel="1" x14ac:dyDescent="0.2">
      <c r="A22" s="19">
        <v>2</v>
      </c>
      <c r="B22" s="22"/>
      <c r="C22" s="58"/>
      <c r="D22" s="63"/>
      <c r="E22" s="28">
        <f t="shared" si="10"/>
        <v>0</v>
      </c>
      <c r="F22" s="72">
        <f t="shared" si="15"/>
        <v>1</v>
      </c>
      <c r="G22" s="58"/>
      <c r="H22" s="63"/>
      <c r="I22" s="28">
        <f t="shared" si="11"/>
        <v>0</v>
      </c>
      <c r="J22" s="72">
        <f t="shared" si="16"/>
        <v>1</v>
      </c>
      <c r="K22" s="58"/>
      <c r="L22" s="63"/>
      <c r="M22" s="28">
        <f t="shared" si="12"/>
        <v>0</v>
      </c>
      <c r="N22" s="72">
        <f t="shared" si="17"/>
        <v>1</v>
      </c>
      <c r="O22" s="58"/>
      <c r="P22" s="63"/>
      <c r="Q22" s="28">
        <f t="shared" si="13"/>
        <v>0</v>
      </c>
      <c r="R22" s="72">
        <f t="shared" si="18"/>
        <v>1</v>
      </c>
      <c r="S22" s="71">
        <f t="shared" si="14"/>
        <v>0</v>
      </c>
      <c r="T22" s="72">
        <f t="shared" si="19"/>
        <v>1</v>
      </c>
      <c r="U22" s="24"/>
    </row>
    <row r="23" spans="1:26" hidden="1" outlineLevel="1" x14ac:dyDescent="0.2">
      <c r="A23" s="19">
        <v>2</v>
      </c>
      <c r="B23" s="22"/>
      <c r="C23" s="58"/>
      <c r="D23" s="63"/>
      <c r="E23" s="28">
        <f t="shared" si="10"/>
        <v>0</v>
      </c>
      <c r="F23" s="72">
        <f t="shared" si="15"/>
        <v>1</v>
      </c>
      <c r="G23" s="58"/>
      <c r="H23" s="63"/>
      <c r="I23" s="28">
        <f t="shared" si="11"/>
        <v>0</v>
      </c>
      <c r="J23" s="72">
        <f t="shared" si="16"/>
        <v>1</v>
      </c>
      <c r="K23" s="58"/>
      <c r="L23" s="63"/>
      <c r="M23" s="28">
        <f t="shared" si="12"/>
        <v>0</v>
      </c>
      <c r="N23" s="72">
        <f t="shared" si="17"/>
        <v>1</v>
      </c>
      <c r="O23" s="58"/>
      <c r="P23" s="63"/>
      <c r="Q23" s="28">
        <f t="shared" si="13"/>
        <v>0</v>
      </c>
      <c r="R23" s="72">
        <f t="shared" si="18"/>
        <v>1</v>
      </c>
      <c r="S23" s="71">
        <f t="shared" si="14"/>
        <v>0</v>
      </c>
      <c r="T23" s="72">
        <f t="shared" si="19"/>
        <v>1</v>
      </c>
      <c r="U23" s="24"/>
    </row>
    <row r="24" spans="1:26" hidden="1" outlineLevel="1" x14ac:dyDescent="0.2">
      <c r="A24" s="19">
        <v>2</v>
      </c>
      <c r="B24" s="22"/>
      <c r="C24" s="58"/>
      <c r="D24" s="63"/>
      <c r="E24" s="28">
        <f t="shared" si="10"/>
        <v>0</v>
      </c>
      <c r="F24" s="72">
        <f t="shared" si="15"/>
        <v>1</v>
      </c>
      <c r="G24" s="58"/>
      <c r="H24" s="63"/>
      <c r="I24" s="28">
        <f t="shared" si="11"/>
        <v>0</v>
      </c>
      <c r="J24" s="72">
        <f t="shared" si="16"/>
        <v>1</v>
      </c>
      <c r="K24" s="58"/>
      <c r="L24" s="63"/>
      <c r="M24" s="28">
        <f t="shared" si="12"/>
        <v>0</v>
      </c>
      <c r="N24" s="72">
        <f t="shared" si="17"/>
        <v>1</v>
      </c>
      <c r="O24" s="58"/>
      <c r="P24" s="63"/>
      <c r="Q24" s="28">
        <f t="shared" si="13"/>
        <v>0</v>
      </c>
      <c r="R24" s="72">
        <f t="shared" si="18"/>
        <v>1</v>
      </c>
      <c r="S24" s="71">
        <f t="shared" si="14"/>
        <v>0</v>
      </c>
      <c r="T24" s="72">
        <f t="shared" si="19"/>
        <v>1</v>
      </c>
      <c r="U24" s="24"/>
    </row>
    <row r="25" spans="1:26" hidden="1" outlineLevel="1" x14ac:dyDescent="0.2">
      <c r="A25" s="19">
        <v>2</v>
      </c>
      <c r="B25" s="22"/>
      <c r="C25" s="58"/>
      <c r="D25" s="63"/>
      <c r="E25" s="28">
        <f t="shared" si="10"/>
        <v>0</v>
      </c>
      <c r="F25" s="72">
        <f t="shared" si="15"/>
        <v>1</v>
      </c>
      <c r="G25" s="58"/>
      <c r="H25" s="63"/>
      <c r="I25" s="28">
        <f t="shared" si="11"/>
        <v>0</v>
      </c>
      <c r="J25" s="72">
        <f t="shared" si="16"/>
        <v>1</v>
      </c>
      <c r="K25" s="58"/>
      <c r="L25" s="63"/>
      <c r="M25" s="28">
        <f t="shared" si="12"/>
        <v>0</v>
      </c>
      <c r="N25" s="72">
        <f t="shared" si="17"/>
        <v>1</v>
      </c>
      <c r="O25" s="58"/>
      <c r="P25" s="63"/>
      <c r="Q25" s="28">
        <f t="shared" si="13"/>
        <v>0</v>
      </c>
      <c r="R25" s="72">
        <f t="shared" si="18"/>
        <v>1</v>
      </c>
      <c r="S25" s="71">
        <f t="shared" si="14"/>
        <v>0</v>
      </c>
      <c r="T25" s="72">
        <f t="shared" si="19"/>
        <v>1</v>
      </c>
      <c r="U25" s="24"/>
    </row>
    <row r="26" spans="1:26" ht="15.75" collapsed="1" thickBot="1" x14ac:dyDescent="0.25">
      <c r="A26" s="40" t="str">
        <f>A18</f>
        <v>f</v>
      </c>
      <c r="B26" s="48"/>
      <c r="C26" s="59"/>
      <c r="D26" s="42"/>
      <c r="E26" s="41" t="str">
        <f>IF(SUM(E19:E25)=0,"",LARGE(E19:E25,1)+LARGE(E19:E25,2)+LARGE(E19:E25,3))</f>
        <v/>
      </c>
      <c r="F26" s="78" t="e">
        <f>RANK(E26,E26)</f>
        <v>#VALUE!</v>
      </c>
      <c r="G26" s="59"/>
      <c r="H26" s="42"/>
      <c r="I26" s="41" t="str">
        <f>IF(SUM(I19:I25)=0,"",LARGE(I19:I25,1)+LARGE(I19:I25,2)+LARGE(I19:I25,3))</f>
        <v/>
      </c>
      <c r="J26" s="78" t="e">
        <f>RANK(I26,I26)</f>
        <v>#VALUE!</v>
      </c>
      <c r="K26" s="59"/>
      <c r="L26" s="42"/>
      <c r="M26" s="41" t="str">
        <f>IF(SUM(M19:M25)=0,"",LARGE(M19:M25,1)+LARGE(M19:M25,2)+LARGE(M19:M25,3))</f>
        <v/>
      </c>
      <c r="N26" s="78" t="e">
        <f>RANK(M26,M26)</f>
        <v>#VALUE!</v>
      </c>
      <c r="O26" s="59"/>
      <c r="P26" s="42"/>
      <c r="Q26" s="41" t="str">
        <f>IF(SUM(Q19:Q25)=0,"",LARGE(Q19:Q25,1)+LARGE(Q19:Q25,2)+LARGE(Q19:Q25,3))</f>
        <v/>
      </c>
      <c r="R26" s="78" t="e">
        <f>RANK(Q26,Q26)</f>
        <v>#VALUE!</v>
      </c>
      <c r="S26" s="45" t="e">
        <f t="shared" si="14"/>
        <v>#VALUE!</v>
      </c>
      <c r="T26" s="25" t="e">
        <f>RANK(S26,S26)</f>
        <v>#VALUE!</v>
      </c>
      <c r="U26" s="24"/>
    </row>
    <row r="27" spans="1:26" ht="14.25" thickTop="1" thickBot="1" x14ac:dyDescent="0.25"/>
    <row r="28" spans="1:26" s="6" customFormat="1" ht="21" thickBot="1" x14ac:dyDescent="0.35">
      <c r="A28" s="49" t="s">
        <v>23</v>
      </c>
      <c r="B28" s="20"/>
      <c r="C28" s="55"/>
      <c r="D28" s="51"/>
      <c r="E28" s="52"/>
      <c r="F28" s="75"/>
      <c r="G28" s="55"/>
      <c r="H28" s="51"/>
      <c r="I28" s="13"/>
      <c r="J28" s="75"/>
      <c r="K28" s="55"/>
      <c r="L28" s="51"/>
      <c r="M28" s="13"/>
      <c r="N28" s="75"/>
      <c r="O28" s="55"/>
      <c r="P28" s="51"/>
      <c r="Q28" s="13"/>
      <c r="R28" s="75"/>
      <c r="S28" s="69"/>
      <c r="T28" s="53"/>
      <c r="V28" s="31"/>
      <c r="W28" s="15"/>
      <c r="X28" s="15"/>
      <c r="Y28" s="15"/>
      <c r="Z28" s="15"/>
    </row>
    <row r="29" spans="1:26" s="8" customFormat="1" hidden="1" outlineLevel="1" x14ac:dyDescent="0.2">
      <c r="A29" s="26">
        <v>1</v>
      </c>
      <c r="B29" s="36" t="s">
        <v>0</v>
      </c>
      <c r="C29" s="57" t="s">
        <v>10</v>
      </c>
      <c r="D29" s="37" t="s">
        <v>7</v>
      </c>
      <c r="E29" s="43" t="s">
        <v>2</v>
      </c>
      <c r="F29" s="72" t="s">
        <v>14</v>
      </c>
      <c r="G29" s="57" t="s">
        <v>10</v>
      </c>
      <c r="H29" s="37" t="s">
        <v>7</v>
      </c>
      <c r="I29" s="37" t="s">
        <v>3</v>
      </c>
      <c r="J29" s="72" t="s">
        <v>14</v>
      </c>
      <c r="K29" s="57" t="s">
        <v>10</v>
      </c>
      <c r="L29" s="37" t="s">
        <v>7</v>
      </c>
      <c r="M29" s="37" t="s">
        <v>4</v>
      </c>
      <c r="N29" s="72" t="s">
        <v>14</v>
      </c>
      <c r="O29" s="57" t="s">
        <v>10</v>
      </c>
      <c r="P29" s="37" t="s">
        <v>7</v>
      </c>
      <c r="Q29" s="37" t="s">
        <v>1</v>
      </c>
      <c r="R29" s="72" t="s">
        <v>14</v>
      </c>
      <c r="S29" s="70" t="s">
        <v>8</v>
      </c>
      <c r="T29" s="44" t="s">
        <v>9</v>
      </c>
      <c r="U29" s="23"/>
      <c r="V29" s="16"/>
      <c r="W29" s="16"/>
      <c r="X29" s="16"/>
      <c r="Y29" s="16"/>
      <c r="Z29" s="16"/>
    </row>
    <row r="30" spans="1:26" hidden="1" outlineLevel="1" x14ac:dyDescent="0.2">
      <c r="A30" s="19">
        <v>3</v>
      </c>
      <c r="B30" s="22"/>
      <c r="C30" s="58"/>
      <c r="D30" s="63"/>
      <c r="E30" s="28">
        <f t="shared" ref="E30:E37" si="20">C30+D30</f>
        <v>0</v>
      </c>
      <c r="F30" s="72">
        <f>RANK(E30,($E$30:$E$37))</f>
        <v>1</v>
      </c>
      <c r="G30" s="58"/>
      <c r="H30" s="63"/>
      <c r="I30" s="28">
        <f t="shared" ref="I30:I37" si="21">G30+H30</f>
        <v>0</v>
      </c>
      <c r="J30" s="72">
        <f t="shared" ref="J30:J37" si="22">RANK(I30,($I$30:$I$37))</f>
        <v>1</v>
      </c>
      <c r="K30" s="58"/>
      <c r="L30" s="63"/>
      <c r="M30" s="28">
        <f t="shared" ref="M30:M37" si="23">K30+L30</f>
        <v>0</v>
      </c>
      <c r="N30" s="72">
        <f t="shared" ref="N30:N37" si="24">RANK(M30,($M$30:$M$37))</f>
        <v>1</v>
      </c>
      <c r="O30" s="58"/>
      <c r="P30" s="63"/>
      <c r="Q30" s="28">
        <f t="shared" ref="Q30:Q37" si="25">O30+P30</f>
        <v>0</v>
      </c>
      <c r="R30" s="72">
        <f t="shared" ref="R30:R37" si="26">RANK(Q30,($Q$30:$Q$37))</f>
        <v>1</v>
      </c>
      <c r="S30" s="71">
        <f t="shared" ref="S30:S37" si="27">E30+I30+M30+Q30</f>
        <v>0</v>
      </c>
      <c r="T30" s="73">
        <f>RANK(S30,($S$30:$S$37))</f>
        <v>1</v>
      </c>
      <c r="U30" s="24"/>
    </row>
    <row r="31" spans="1:26" hidden="1" outlineLevel="1" x14ac:dyDescent="0.2">
      <c r="A31" s="19">
        <v>3</v>
      </c>
      <c r="B31" s="22"/>
      <c r="C31" s="58"/>
      <c r="D31" s="63"/>
      <c r="E31" s="28">
        <f t="shared" si="20"/>
        <v>0</v>
      </c>
      <c r="F31" s="72">
        <f t="shared" ref="F31:F37" si="28">RANK(E31,($E$30:$E$37))</f>
        <v>1</v>
      </c>
      <c r="G31" s="58"/>
      <c r="H31" s="63"/>
      <c r="I31" s="28">
        <f t="shared" si="21"/>
        <v>0</v>
      </c>
      <c r="J31" s="72">
        <f t="shared" si="22"/>
        <v>1</v>
      </c>
      <c r="K31" s="58"/>
      <c r="L31" s="63"/>
      <c r="M31" s="28">
        <f t="shared" si="23"/>
        <v>0</v>
      </c>
      <c r="N31" s="72">
        <f t="shared" si="24"/>
        <v>1</v>
      </c>
      <c r="O31" s="58"/>
      <c r="P31" s="63"/>
      <c r="Q31" s="28">
        <f t="shared" si="25"/>
        <v>0</v>
      </c>
      <c r="R31" s="72">
        <f t="shared" si="26"/>
        <v>1</v>
      </c>
      <c r="S31" s="71">
        <f t="shared" si="27"/>
        <v>0</v>
      </c>
      <c r="T31" s="73">
        <f t="shared" ref="T31:T37" si="29">RANK(S31,($S$30:$S$37))</f>
        <v>1</v>
      </c>
      <c r="U31" s="24"/>
    </row>
    <row r="32" spans="1:26" hidden="1" outlineLevel="1" x14ac:dyDescent="0.2">
      <c r="A32" s="19">
        <v>3</v>
      </c>
      <c r="B32" s="22"/>
      <c r="C32" s="58"/>
      <c r="D32" s="63"/>
      <c r="E32" s="28">
        <f t="shared" si="20"/>
        <v>0</v>
      </c>
      <c r="F32" s="72">
        <f t="shared" si="28"/>
        <v>1</v>
      </c>
      <c r="G32" s="58"/>
      <c r="H32" s="63"/>
      <c r="I32" s="28">
        <f t="shared" si="21"/>
        <v>0</v>
      </c>
      <c r="J32" s="72">
        <f t="shared" si="22"/>
        <v>1</v>
      </c>
      <c r="K32" s="58"/>
      <c r="L32" s="63"/>
      <c r="M32" s="28">
        <f t="shared" si="23"/>
        <v>0</v>
      </c>
      <c r="N32" s="72">
        <f t="shared" si="24"/>
        <v>1</v>
      </c>
      <c r="O32" s="58"/>
      <c r="P32" s="63"/>
      <c r="Q32" s="28">
        <f t="shared" si="25"/>
        <v>0</v>
      </c>
      <c r="R32" s="72">
        <f t="shared" si="26"/>
        <v>1</v>
      </c>
      <c r="S32" s="71">
        <f t="shared" si="27"/>
        <v>0</v>
      </c>
      <c r="T32" s="73">
        <f t="shared" si="29"/>
        <v>1</v>
      </c>
      <c r="U32" s="24"/>
    </row>
    <row r="33" spans="1:26" hidden="1" outlineLevel="1" x14ac:dyDescent="0.2">
      <c r="A33" s="19">
        <v>3</v>
      </c>
      <c r="B33" s="22"/>
      <c r="C33" s="58"/>
      <c r="D33" s="63"/>
      <c r="E33" s="28">
        <f t="shared" si="20"/>
        <v>0</v>
      </c>
      <c r="F33" s="72">
        <f t="shared" si="28"/>
        <v>1</v>
      </c>
      <c r="G33" s="58"/>
      <c r="H33" s="63"/>
      <c r="I33" s="28">
        <f t="shared" si="21"/>
        <v>0</v>
      </c>
      <c r="J33" s="72">
        <f t="shared" si="22"/>
        <v>1</v>
      </c>
      <c r="K33" s="58"/>
      <c r="L33" s="63"/>
      <c r="M33" s="28">
        <f t="shared" si="23"/>
        <v>0</v>
      </c>
      <c r="N33" s="72">
        <f t="shared" si="24"/>
        <v>1</v>
      </c>
      <c r="O33" s="58"/>
      <c r="P33" s="63"/>
      <c r="Q33" s="28">
        <f t="shared" si="25"/>
        <v>0</v>
      </c>
      <c r="R33" s="72">
        <f t="shared" si="26"/>
        <v>1</v>
      </c>
      <c r="S33" s="71">
        <f t="shared" si="27"/>
        <v>0</v>
      </c>
      <c r="T33" s="73">
        <f t="shared" si="29"/>
        <v>1</v>
      </c>
      <c r="U33" s="24"/>
    </row>
    <row r="34" spans="1:26" hidden="1" outlineLevel="1" x14ac:dyDescent="0.2">
      <c r="A34" s="19">
        <v>3</v>
      </c>
      <c r="B34" s="22"/>
      <c r="C34" s="58"/>
      <c r="D34" s="63"/>
      <c r="E34" s="28">
        <f>C34+D34</f>
        <v>0</v>
      </c>
      <c r="F34" s="72">
        <f t="shared" si="28"/>
        <v>1</v>
      </c>
      <c r="G34" s="58"/>
      <c r="H34" s="63"/>
      <c r="I34" s="28">
        <f>G34+H34</f>
        <v>0</v>
      </c>
      <c r="J34" s="72">
        <f t="shared" si="22"/>
        <v>1</v>
      </c>
      <c r="K34" s="58"/>
      <c r="L34" s="63"/>
      <c r="M34" s="28">
        <f>K34+L34</f>
        <v>0</v>
      </c>
      <c r="N34" s="72">
        <f t="shared" si="24"/>
        <v>1</v>
      </c>
      <c r="O34" s="58"/>
      <c r="P34" s="63"/>
      <c r="Q34" s="28">
        <f>O34+P34</f>
        <v>0</v>
      </c>
      <c r="R34" s="72">
        <f t="shared" si="26"/>
        <v>1</v>
      </c>
      <c r="S34" s="71">
        <f>E34+I34+M34+Q34</f>
        <v>0</v>
      </c>
      <c r="T34" s="73">
        <f t="shared" si="29"/>
        <v>1</v>
      </c>
      <c r="U34" s="24"/>
    </row>
    <row r="35" spans="1:26" hidden="1" outlineLevel="1" x14ac:dyDescent="0.2">
      <c r="A35" s="19">
        <v>3</v>
      </c>
      <c r="B35" s="22"/>
      <c r="C35" s="58"/>
      <c r="D35" s="63"/>
      <c r="E35" s="28">
        <f t="shared" si="20"/>
        <v>0</v>
      </c>
      <c r="F35" s="72">
        <f t="shared" si="28"/>
        <v>1</v>
      </c>
      <c r="G35" s="58"/>
      <c r="H35" s="63"/>
      <c r="I35" s="28">
        <f t="shared" si="21"/>
        <v>0</v>
      </c>
      <c r="J35" s="72">
        <f t="shared" si="22"/>
        <v>1</v>
      </c>
      <c r="K35" s="58"/>
      <c r="L35" s="63"/>
      <c r="M35" s="28">
        <f t="shared" si="23"/>
        <v>0</v>
      </c>
      <c r="N35" s="72">
        <f t="shared" si="24"/>
        <v>1</v>
      </c>
      <c r="O35" s="58"/>
      <c r="P35" s="63"/>
      <c r="Q35" s="28">
        <f t="shared" si="25"/>
        <v>0</v>
      </c>
      <c r="R35" s="72">
        <f t="shared" si="26"/>
        <v>1</v>
      </c>
      <c r="S35" s="71">
        <f t="shared" si="27"/>
        <v>0</v>
      </c>
      <c r="T35" s="73">
        <f t="shared" si="29"/>
        <v>1</v>
      </c>
      <c r="U35" s="24"/>
    </row>
    <row r="36" spans="1:26" hidden="1" outlineLevel="1" x14ac:dyDescent="0.2">
      <c r="A36" s="19">
        <v>3</v>
      </c>
      <c r="B36" s="22"/>
      <c r="C36" s="58"/>
      <c r="D36" s="63"/>
      <c r="E36" s="28">
        <f t="shared" si="20"/>
        <v>0</v>
      </c>
      <c r="F36" s="72">
        <f t="shared" si="28"/>
        <v>1</v>
      </c>
      <c r="G36" s="58"/>
      <c r="H36" s="63"/>
      <c r="I36" s="28">
        <f t="shared" si="21"/>
        <v>0</v>
      </c>
      <c r="J36" s="72">
        <f t="shared" si="22"/>
        <v>1</v>
      </c>
      <c r="K36" s="58"/>
      <c r="L36" s="63"/>
      <c r="M36" s="28">
        <f t="shared" si="23"/>
        <v>0</v>
      </c>
      <c r="N36" s="72">
        <f t="shared" si="24"/>
        <v>1</v>
      </c>
      <c r="O36" s="58"/>
      <c r="P36" s="63"/>
      <c r="Q36" s="28">
        <f t="shared" si="25"/>
        <v>0</v>
      </c>
      <c r="R36" s="72">
        <f t="shared" si="26"/>
        <v>1</v>
      </c>
      <c r="S36" s="71">
        <f t="shared" si="27"/>
        <v>0</v>
      </c>
      <c r="T36" s="73">
        <f t="shared" si="29"/>
        <v>1</v>
      </c>
      <c r="U36" s="24"/>
    </row>
    <row r="37" spans="1:26" hidden="1" outlineLevel="1" x14ac:dyDescent="0.2">
      <c r="A37" s="19">
        <v>3</v>
      </c>
      <c r="B37" s="22"/>
      <c r="C37" s="58"/>
      <c r="D37" s="63"/>
      <c r="E37" s="28">
        <f t="shared" si="20"/>
        <v>0</v>
      </c>
      <c r="F37" s="72">
        <f t="shared" si="28"/>
        <v>1</v>
      </c>
      <c r="G37" s="58"/>
      <c r="H37" s="63"/>
      <c r="I37" s="28">
        <f t="shared" si="21"/>
        <v>0</v>
      </c>
      <c r="J37" s="72">
        <f t="shared" si="22"/>
        <v>1</v>
      </c>
      <c r="K37" s="58"/>
      <c r="L37" s="63"/>
      <c r="M37" s="28">
        <f t="shared" si="23"/>
        <v>0</v>
      </c>
      <c r="N37" s="72">
        <f t="shared" si="24"/>
        <v>1</v>
      </c>
      <c r="O37" s="58"/>
      <c r="P37" s="63"/>
      <c r="Q37" s="28">
        <f t="shared" si="25"/>
        <v>0</v>
      </c>
      <c r="R37" s="72">
        <f t="shared" si="26"/>
        <v>1</v>
      </c>
      <c r="S37" s="71">
        <f t="shared" si="27"/>
        <v>0</v>
      </c>
      <c r="T37" s="73">
        <f t="shared" si="29"/>
        <v>1</v>
      </c>
      <c r="U37" s="24"/>
    </row>
    <row r="38" spans="1:26" ht="15.75" collapsed="1" thickBot="1" x14ac:dyDescent="0.25">
      <c r="A38" s="40">
        <f>A29</f>
        <v>1</v>
      </c>
      <c r="B38" s="48"/>
      <c r="C38" s="59"/>
      <c r="D38" s="42"/>
      <c r="E38" s="41" t="str">
        <f>IF(SUM(E30:E37)=0,"",LARGE(E30:E37,1)+LARGE(E30:E37,2)+LARGE(E30:E37,3)+LARGE(E30:E37,4))</f>
        <v/>
      </c>
      <c r="F38" s="78" t="e">
        <f>RANK(E38,E38)</f>
        <v>#VALUE!</v>
      </c>
      <c r="G38" s="59"/>
      <c r="H38" s="42"/>
      <c r="I38" s="41" t="str">
        <f>IF(SUM(I30:I37)=0,"",LARGE(I30:I37,1)+LARGE(I30:I37,2)+LARGE(I30:I37,3)+LARGE(I30:I37,4))</f>
        <v/>
      </c>
      <c r="J38" s="78" t="e">
        <f>RANK(I38,I38)</f>
        <v>#VALUE!</v>
      </c>
      <c r="K38" s="59"/>
      <c r="L38" s="42"/>
      <c r="M38" s="41" t="str">
        <f>IF(SUM(M30:M37)=0,"",LARGE(M30:M37,1)+LARGE(M30:M37,2)+LARGE(M30:M37,3)+LARGE(M30:M37,4))</f>
        <v/>
      </c>
      <c r="N38" s="78" t="e">
        <f>RANK(M38,M38)</f>
        <v>#VALUE!</v>
      </c>
      <c r="O38" s="59"/>
      <c r="P38" s="42"/>
      <c r="Q38" s="41" t="str">
        <f>IF(SUM(Q30:Q37)=0,"",LARGE(Q30:Q37,1)+LARGE(Q30:Q37,2)+LARGE(Q30:Q37,3)+LARGE(Q30:Q37,4))</f>
        <v/>
      </c>
      <c r="R38" s="78" t="e">
        <f>RANK(Q38,Q38)</f>
        <v>#VALUE!</v>
      </c>
      <c r="S38" s="45" t="e">
        <f>E38+I38+M38+Q38</f>
        <v>#VALUE!</v>
      </c>
      <c r="T38" s="25" t="e">
        <f>RANK(S38,S38)</f>
        <v>#VALUE!</v>
      </c>
      <c r="U38" s="24"/>
    </row>
    <row r="39" spans="1:26" ht="14.25" thickTop="1" thickBot="1" x14ac:dyDescent="0.25"/>
    <row r="40" spans="1:26" s="6" customFormat="1" ht="21" thickBot="1" x14ac:dyDescent="0.35">
      <c r="A40" s="49" t="s">
        <v>11</v>
      </c>
      <c r="B40" s="20"/>
      <c r="C40" s="55"/>
      <c r="D40" s="51"/>
      <c r="E40" s="52"/>
      <c r="F40" s="75"/>
      <c r="G40" s="55"/>
      <c r="H40" s="51"/>
      <c r="I40" s="13"/>
      <c r="J40" s="75"/>
      <c r="K40" s="55"/>
      <c r="L40" s="51"/>
      <c r="M40" s="13"/>
      <c r="N40" s="75"/>
      <c r="O40" s="55"/>
      <c r="P40" s="51"/>
      <c r="Q40" s="13"/>
      <c r="R40" s="75"/>
      <c r="S40" s="69"/>
      <c r="T40" s="53"/>
      <c r="V40" s="31"/>
      <c r="W40" s="15"/>
      <c r="X40" s="15"/>
      <c r="Y40" s="15"/>
      <c r="Z40" s="15"/>
    </row>
    <row r="41" spans="1:26" s="8" customFormat="1" hidden="1" outlineLevel="1" x14ac:dyDescent="0.2">
      <c r="A41" s="26">
        <v>1</v>
      </c>
      <c r="B41" s="36" t="s">
        <v>0</v>
      </c>
      <c r="C41" s="57" t="s">
        <v>10</v>
      </c>
      <c r="D41" s="37" t="s">
        <v>7</v>
      </c>
      <c r="E41" s="43" t="s">
        <v>2</v>
      </c>
      <c r="F41" s="72" t="s">
        <v>14</v>
      </c>
      <c r="G41" s="57" t="s">
        <v>10</v>
      </c>
      <c r="H41" s="37" t="s">
        <v>7</v>
      </c>
      <c r="I41" s="37" t="s">
        <v>3</v>
      </c>
      <c r="J41" s="72" t="s">
        <v>14</v>
      </c>
      <c r="K41" s="57" t="s">
        <v>10</v>
      </c>
      <c r="L41" s="37" t="s">
        <v>7</v>
      </c>
      <c r="M41" s="37" t="s">
        <v>4</v>
      </c>
      <c r="N41" s="72" t="s">
        <v>14</v>
      </c>
      <c r="O41" s="57" t="s">
        <v>10</v>
      </c>
      <c r="P41" s="37" t="s">
        <v>7</v>
      </c>
      <c r="Q41" s="37" t="s">
        <v>1</v>
      </c>
      <c r="R41" s="72" t="s">
        <v>14</v>
      </c>
      <c r="S41" s="70" t="s">
        <v>8</v>
      </c>
      <c r="T41" s="44" t="s">
        <v>9</v>
      </c>
      <c r="U41" s="23"/>
      <c r="V41" s="16"/>
      <c r="W41" s="16"/>
      <c r="X41" s="16"/>
      <c r="Y41" s="16"/>
      <c r="Z41" s="16"/>
    </row>
    <row r="42" spans="1:26" hidden="1" outlineLevel="1" x14ac:dyDescent="0.2">
      <c r="A42" s="19">
        <v>4</v>
      </c>
      <c r="B42" s="22"/>
      <c r="C42" s="58"/>
      <c r="D42" s="63"/>
      <c r="E42" s="28">
        <f t="shared" ref="E42:E48" si="30">C42+D42</f>
        <v>0</v>
      </c>
      <c r="F42" s="72">
        <f t="shared" ref="F42:F48" si="31">RANK(E42,($E$42:$E$48))</f>
        <v>1</v>
      </c>
      <c r="G42" s="58"/>
      <c r="H42" s="63"/>
      <c r="I42" s="28">
        <f t="shared" ref="I42:I48" si="32">G42+H42</f>
        <v>0</v>
      </c>
      <c r="J42" s="72">
        <f t="shared" ref="J42:J48" si="33">RANK(I42,($I$42:$I$48))</f>
        <v>1</v>
      </c>
      <c r="K42" s="58"/>
      <c r="L42" s="63"/>
      <c r="M42" s="28">
        <f t="shared" ref="M42:M48" si="34">K42+L42</f>
        <v>0</v>
      </c>
      <c r="N42" s="72">
        <f t="shared" ref="N42:N48" si="35">RANK(M42,($M$42:$M$48))</f>
        <v>1</v>
      </c>
      <c r="O42" s="58"/>
      <c r="P42" s="63"/>
      <c r="Q42" s="28">
        <f t="shared" ref="Q42:Q48" si="36">O42+P42</f>
        <v>0</v>
      </c>
      <c r="R42" s="72">
        <f t="shared" ref="R42:R48" si="37">RANK(Q42,($Q$42:$Q$48))</f>
        <v>1</v>
      </c>
      <c r="S42" s="71">
        <f t="shared" ref="S42:S48" si="38">E42+I42+M42+Q42</f>
        <v>0</v>
      </c>
      <c r="T42" s="73">
        <f t="shared" ref="T42:T48" si="39">RANK(S42,($S$42:$S$48))</f>
        <v>1</v>
      </c>
      <c r="U42" s="24"/>
    </row>
    <row r="43" spans="1:26" hidden="1" outlineLevel="1" x14ac:dyDescent="0.2">
      <c r="A43" s="19">
        <v>4</v>
      </c>
      <c r="B43" s="22"/>
      <c r="C43" s="58"/>
      <c r="D43" s="63"/>
      <c r="E43" s="28">
        <f t="shared" si="30"/>
        <v>0</v>
      </c>
      <c r="F43" s="72">
        <f t="shared" si="31"/>
        <v>1</v>
      </c>
      <c r="G43" s="58"/>
      <c r="H43" s="63"/>
      <c r="I43" s="28">
        <f t="shared" si="32"/>
        <v>0</v>
      </c>
      <c r="J43" s="72">
        <f t="shared" si="33"/>
        <v>1</v>
      </c>
      <c r="K43" s="58"/>
      <c r="L43" s="63"/>
      <c r="M43" s="28">
        <f t="shared" si="34"/>
        <v>0</v>
      </c>
      <c r="N43" s="72">
        <f t="shared" si="35"/>
        <v>1</v>
      </c>
      <c r="O43" s="58"/>
      <c r="P43" s="63"/>
      <c r="Q43" s="28">
        <f t="shared" si="36"/>
        <v>0</v>
      </c>
      <c r="R43" s="72">
        <f t="shared" si="37"/>
        <v>1</v>
      </c>
      <c r="S43" s="71">
        <f t="shared" si="38"/>
        <v>0</v>
      </c>
      <c r="T43" s="73">
        <f t="shared" si="39"/>
        <v>1</v>
      </c>
      <c r="U43" s="24"/>
    </row>
    <row r="44" spans="1:26" hidden="1" outlineLevel="1" x14ac:dyDescent="0.2">
      <c r="A44" s="19">
        <v>4</v>
      </c>
      <c r="B44" s="22"/>
      <c r="C44" s="58"/>
      <c r="D44" s="63"/>
      <c r="E44" s="28">
        <f t="shared" si="30"/>
        <v>0</v>
      </c>
      <c r="F44" s="72">
        <f t="shared" si="31"/>
        <v>1</v>
      </c>
      <c r="G44" s="58"/>
      <c r="H44" s="63"/>
      <c r="I44" s="28">
        <f t="shared" si="32"/>
        <v>0</v>
      </c>
      <c r="J44" s="72">
        <f t="shared" si="33"/>
        <v>1</v>
      </c>
      <c r="K44" s="58"/>
      <c r="L44" s="63"/>
      <c r="M44" s="28">
        <f t="shared" si="34"/>
        <v>0</v>
      </c>
      <c r="N44" s="72">
        <f t="shared" si="35"/>
        <v>1</v>
      </c>
      <c r="O44" s="58"/>
      <c r="P44" s="63"/>
      <c r="Q44" s="28">
        <f t="shared" si="36"/>
        <v>0</v>
      </c>
      <c r="R44" s="72">
        <f t="shared" si="37"/>
        <v>1</v>
      </c>
      <c r="S44" s="71">
        <f t="shared" si="38"/>
        <v>0</v>
      </c>
      <c r="T44" s="73">
        <f t="shared" si="39"/>
        <v>1</v>
      </c>
      <c r="U44" s="24"/>
    </row>
    <row r="45" spans="1:26" hidden="1" outlineLevel="1" x14ac:dyDescent="0.2">
      <c r="A45" s="19">
        <v>4</v>
      </c>
      <c r="B45" s="22"/>
      <c r="C45" s="58"/>
      <c r="D45" s="63"/>
      <c r="E45" s="28">
        <f t="shared" si="30"/>
        <v>0</v>
      </c>
      <c r="F45" s="72">
        <f t="shared" si="31"/>
        <v>1</v>
      </c>
      <c r="G45" s="58"/>
      <c r="H45" s="63"/>
      <c r="I45" s="28">
        <f t="shared" si="32"/>
        <v>0</v>
      </c>
      <c r="J45" s="72">
        <f t="shared" si="33"/>
        <v>1</v>
      </c>
      <c r="K45" s="58"/>
      <c r="L45" s="63"/>
      <c r="M45" s="28">
        <f t="shared" si="34"/>
        <v>0</v>
      </c>
      <c r="N45" s="72">
        <f t="shared" si="35"/>
        <v>1</v>
      </c>
      <c r="O45" s="58"/>
      <c r="P45" s="63"/>
      <c r="Q45" s="28">
        <f t="shared" si="36"/>
        <v>0</v>
      </c>
      <c r="R45" s="72">
        <f t="shared" si="37"/>
        <v>1</v>
      </c>
      <c r="S45" s="71">
        <f t="shared" si="38"/>
        <v>0</v>
      </c>
      <c r="T45" s="73">
        <f t="shared" si="39"/>
        <v>1</v>
      </c>
      <c r="U45" s="24"/>
    </row>
    <row r="46" spans="1:26" hidden="1" outlineLevel="1" x14ac:dyDescent="0.2">
      <c r="A46" s="19">
        <v>4</v>
      </c>
      <c r="B46" s="22"/>
      <c r="C46" s="58"/>
      <c r="D46" s="63"/>
      <c r="E46" s="28">
        <f t="shared" si="30"/>
        <v>0</v>
      </c>
      <c r="F46" s="72">
        <f t="shared" si="31"/>
        <v>1</v>
      </c>
      <c r="G46" s="58"/>
      <c r="H46" s="63"/>
      <c r="I46" s="28">
        <f t="shared" si="32"/>
        <v>0</v>
      </c>
      <c r="J46" s="72">
        <f t="shared" si="33"/>
        <v>1</v>
      </c>
      <c r="K46" s="58"/>
      <c r="L46" s="63"/>
      <c r="M46" s="28">
        <f t="shared" si="34"/>
        <v>0</v>
      </c>
      <c r="N46" s="72">
        <f t="shared" si="35"/>
        <v>1</v>
      </c>
      <c r="O46" s="58"/>
      <c r="P46" s="63"/>
      <c r="Q46" s="28">
        <f t="shared" si="36"/>
        <v>0</v>
      </c>
      <c r="R46" s="72">
        <f t="shared" si="37"/>
        <v>1</v>
      </c>
      <c r="S46" s="71">
        <f t="shared" si="38"/>
        <v>0</v>
      </c>
      <c r="T46" s="73">
        <f t="shared" si="39"/>
        <v>1</v>
      </c>
      <c r="U46" s="24"/>
    </row>
    <row r="47" spans="1:26" hidden="1" outlineLevel="1" x14ac:dyDescent="0.2">
      <c r="A47" s="19">
        <v>4</v>
      </c>
      <c r="B47" s="22"/>
      <c r="C47" s="58"/>
      <c r="D47" s="63"/>
      <c r="E47" s="28">
        <f t="shared" si="30"/>
        <v>0</v>
      </c>
      <c r="F47" s="72">
        <f t="shared" si="31"/>
        <v>1</v>
      </c>
      <c r="G47" s="58"/>
      <c r="H47" s="63"/>
      <c r="I47" s="28">
        <f t="shared" si="32"/>
        <v>0</v>
      </c>
      <c r="J47" s="72">
        <f t="shared" si="33"/>
        <v>1</v>
      </c>
      <c r="K47" s="58"/>
      <c r="L47" s="63"/>
      <c r="M47" s="28">
        <f t="shared" si="34"/>
        <v>0</v>
      </c>
      <c r="N47" s="72">
        <f t="shared" si="35"/>
        <v>1</v>
      </c>
      <c r="O47" s="58"/>
      <c r="P47" s="63"/>
      <c r="Q47" s="28">
        <f t="shared" si="36"/>
        <v>0</v>
      </c>
      <c r="R47" s="72">
        <f t="shared" si="37"/>
        <v>1</v>
      </c>
      <c r="S47" s="71">
        <f t="shared" si="38"/>
        <v>0</v>
      </c>
      <c r="T47" s="73">
        <f t="shared" si="39"/>
        <v>1</v>
      </c>
      <c r="U47" s="24"/>
    </row>
    <row r="48" spans="1:26" hidden="1" outlineLevel="1" x14ac:dyDescent="0.2">
      <c r="A48" s="19">
        <v>4</v>
      </c>
      <c r="B48" s="22"/>
      <c r="C48" s="58"/>
      <c r="D48" s="63"/>
      <c r="E48" s="28">
        <f t="shared" si="30"/>
        <v>0</v>
      </c>
      <c r="F48" s="72">
        <f t="shared" si="31"/>
        <v>1</v>
      </c>
      <c r="G48" s="58"/>
      <c r="H48" s="63"/>
      <c r="I48" s="28">
        <f t="shared" si="32"/>
        <v>0</v>
      </c>
      <c r="J48" s="72">
        <f t="shared" si="33"/>
        <v>1</v>
      </c>
      <c r="K48" s="58"/>
      <c r="L48" s="63"/>
      <c r="M48" s="28">
        <f t="shared" si="34"/>
        <v>0</v>
      </c>
      <c r="N48" s="72">
        <f t="shared" si="35"/>
        <v>1</v>
      </c>
      <c r="O48" s="58"/>
      <c r="P48" s="63"/>
      <c r="Q48" s="28">
        <f t="shared" si="36"/>
        <v>0</v>
      </c>
      <c r="R48" s="72">
        <f t="shared" si="37"/>
        <v>1</v>
      </c>
      <c r="S48" s="71">
        <f t="shared" si="38"/>
        <v>0</v>
      </c>
      <c r="T48" s="73">
        <f t="shared" si="39"/>
        <v>1</v>
      </c>
      <c r="U48" s="24"/>
    </row>
    <row r="49" spans="1:26" ht="15.75" collapsed="1" thickBot="1" x14ac:dyDescent="0.25">
      <c r="A49" s="40">
        <f>A41</f>
        <v>1</v>
      </c>
      <c r="B49" s="48"/>
      <c r="C49" s="59"/>
      <c r="D49" s="42"/>
      <c r="E49" s="41" t="str">
        <f>IF(SUM(E42:E48)=0,"",LARGE(E42:E48,1)+LARGE(E42:E48,2)+LARGE(E42:E48,3))</f>
        <v/>
      </c>
      <c r="F49" s="78" t="e">
        <f>RANK(E49,E49)</f>
        <v>#VALUE!</v>
      </c>
      <c r="G49" s="59"/>
      <c r="H49" s="42"/>
      <c r="I49" s="41" t="str">
        <f>IF(SUM(I42:I48)=0,"",LARGE(I42:I48,1)+LARGE(I42:I48,2)+LARGE(I42:I48,3))</f>
        <v/>
      </c>
      <c r="J49" s="78" t="e">
        <f>RANK(I49,I49)</f>
        <v>#VALUE!</v>
      </c>
      <c r="K49" s="59"/>
      <c r="L49" s="42"/>
      <c r="M49" s="41" t="str">
        <f>IF(SUM(M42:M48)=0,"",LARGE(M42:M48,1)+LARGE(M42:M48,2)+LARGE(M42:M48,3))</f>
        <v/>
      </c>
      <c r="N49" s="78" t="e">
        <f>RANK(M49,M49)</f>
        <v>#VALUE!</v>
      </c>
      <c r="O49" s="59"/>
      <c r="P49" s="42"/>
      <c r="Q49" s="41" t="str">
        <f>IF(SUM(Q42:Q48)=0,"",LARGE(Q42:Q48,1)+LARGE(Q42:Q48,2)+LARGE(Q42:Q48,3))</f>
        <v/>
      </c>
      <c r="R49" s="78" t="e">
        <f>RANK(Q49,Q49)</f>
        <v>#VALUE!</v>
      </c>
      <c r="S49" s="45" t="e">
        <f>E49+I49+M49+Q49</f>
        <v>#VALUE!</v>
      </c>
      <c r="T49" s="25" t="e">
        <f>RANK(S49,S49)</f>
        <v>#VALUE!</v>
      </c>
      <c r="U49" s="24"/>
    </row>
    <row r="50" spans="1:26" ht="16.5" thickTop="1" thickBot="1" x14ac:dyDescent="0.25">
      <c r="A50" s="11"/>
      <c r="B50" s="46"/>
      <c r="C50" s="60"/>
      <c r="D50" s="32"/>
      <c r="E50" s="1"/>
      <c r="F50" s="76"/>
      <c r="G50" s="60"/>
      <c r="H50" s="32"/>
      <c r="I50" s="5"/>
      <c r="J50" s="76"/>
      <c r="K50" s="60"/>
      <c r="L50" s="32"/>
      <c r="M50" s="5"/>
      <c r="N50" s="76"/>
      <c r="O50" s="60"/>
      <c r="P50" s="32"/>
      <c r="Q50" s="5"/>
      <c r="R50" s="76"/>
      <c r="S50" s="5"/>
      <c r="T50" s="5"/>
      <c r="U50" s="33"/>
      <c r="V50" s="34"/>
    </row>
    <row r="51" spans="1:26" s="6" customFormat="1" ht="21" thickBot="1" x14ac:dyDescent="0.35">
      <c r="A51" s="49" t="s">
        <v>20</v>
      </c>
      <c r="B51" s="20"/>
      <c r="C51" s="55"/>
      <c r="D51" s="51"/>
      <c r="E51" s="52"/>
      <c r="F51" s="75"/>
      <c r="G51" s="55"/>
      <c r="H51" s="51"/>
      <c r="I51" s="13"/>
      <c r="J51" s="75"/>
      <c r="K51" s="55"/>
      <c r="L51" s="51"/>
      <c r="M51" s="13"/>
      <c r="N51" s="75"/>
      <c r="O51" s="55"/>
      <c r="P51" s="51"/>
      <c r="Q51" s="13"/>
      <c r="R51" s="75"/>
      <c r="S51" s="69"/>
      <c r="T51" s="53"/>
      <c r="V51" s="31"/>
      <c r="W51" s="15"/>
      <c r="X51" s="15"/>
      <c r="Y51" s="15"/>
      <c r="Z51" s="15"/>
    </row>
    <row r="52" spans="1:26" s="8" customFormat="1" hidden="1" outlineLevel="1" x14ac:dyDescent="0.2">
      <c r="A52" s="26" t="s">
        <v>16</v>
      </c>
      <c r="B52" s="36" t="s">
        <v>0</v>
      </c>
      <c r="C52" s="57" t="s">
        <v>10</v>
      </c>
      <c r="D52" s="37" t="s">
        <v>7</v>
      </c>
      <c r="E52" s="43" t="s">
        <v>2</v>
      </c>
      <c r="F52" s="72" t="s">
        <v>14</v>
      </c>
      <c r="G52" s="57" t="s">
        <v>10</v>
      </c>
      <c r="H52" s="37" t="s">
        <v>7</v>
      </c>
      <c r="I52" s="37" t="s">
        <v>3</v>
      </c>
      <c r="J52" s="72" t="s">
        <v>14</v>
      </c>
      <c r="K52" s="57" t="s">
        <v>10</v>
      </c>
      <c r="L52" s="37" t="s">
        <v>7</v>
      </c>
      <c r="M52" s="37" t="s">
        <v>4</v>
      </c>
      <c r="N52" s="72" t="s">
        <v>14</v>
      </c>
      <c r="O52" s="57" t="s">
        <v>10</v>
      </c>
      <c r="P52" s="37" t="s">
        <v>7</v>
      </c>
      <c r="Q52" s="37" t="s">
        <v>1</v>
      </c>
      <c r="R52" s="72" t="s">
        <v>14</v>
      </c>
      <c r="S52" s="70" t="s">
        <v>8</v>
      </c>
      <c r="T52" s="44" t="s">
        <v>9</v>
      </c>
      <c r="U52" s="23"/>
      <c r="V52" s="16"/>
      <c r="W52" s="16"/>
      <c r="X52" s="16"/>
      <c r="Y52" s="16"/>
      <c r="Z52" s="16"/>
    </row>
    <row r="53" spans="1:26" hidden="1" outlineLevel="1" x14ac:dyDescent="0.2">
      <c r="A53" s="19">
        <v>5</v>
      </c>
      <c r="B53" s="22"/>
      <c r="C53" s="58"/>
      <c r="D53" s="63"/>
      <c r="E53" s="28">
        <f t="shared" ref="E53:E59" si="40">C53+D53</f>
        <v>0</v>
      </c>
      <c r="F53" s="72">
        <f>RANK(E53,($E$53:$E$59,$E$62:$E$68))</f>
        <v>1</v>
      </c>
      <c r="G53" s="58"/>
      <c r="H53" s="63"/>
      <c r="I53" s="28">
        <f t="shared" ref="I53:I59" si="41">G53+H53</f>
        <v>0</v>
      </c>
      <c r="J53" s="72">
        <f>RANK(I53,($I$53:$I$59,$I$62:$I$68))</f>
        <v>1</v>
      </c>
      <c r="K53" s="58"/>
      <c r="L53" s="63"/>
      <c r="M53" s="28">
        <f t="shared" ref="M53:M59" si="42">K53+L53</f>
        <v>0</v>
      </c>
      <c r="N53" s="72">
        <f>RANK(M53,($M$53:$M$59,$M$62:$M$68))</f>
        <v>1</v>
      </c>
      <c r="O53" s="58"/>
      <c r="P53" s="63"/>
      <c r="Q53" s="28">
        <f t="shared" ref="Q53:Q59" si="43">O53+P53</f>
        <v>0</v>
      </c>
      <c r="R53" s="72">
        <f>RANK(Q53,($Q$53:$Q$59,$Q$62:$Q$68))</f>
        <v>1</v>
      </c>
      <c r="S53" s="71">
        <f t="shared" ref="S53:S59" si="44">E53+I53+M53+Q53</f>
        <v>0</v>
      </c>
      <c r="T53" s="73">
        <f>RANK(S53,($S$53:$S$59,$S$62:$S$68))</f>
        <v>1</v>
      </c>
      <c r="U53" s="24"/>
    </row>
    <row r="54" spans="1:26" hidden="1" outlineLevel="1" x14ac:dyDescent="0.2">
      <c r="A54" s="19">
        <v>5</v>
      </c>
      <c r="B54" s="22"/>
      <c r="C54" s="58"/>
      <c r="D54" s="63"/>
      <c r="E54" s="28">
        <f t="shared" si="40"/>
        <v>0</v>
      </c>
      <c r="F54" s="72">
        <f>RANK(E54,($E$53:$E$59,$E$62:$E$68))</f>
        <v>1</v>
      </c>
      <c r="G54" s="58"/>
      <c r="H54" s="63"/>
      <c r="I54" s="28">
        <f t="shared" si="41"/>
        <v>0</v>
      </c>
      <c r="J54" s="72">
        <f>RANK(I54,($I$53:$I$59,$I$62:$I$68))</f>
        <v>1</v>
      </c>
      <c r="K54" s="58"/>
      <c r="L54" s="63"/>
      <c r="M54" s="28">
        <f t="shared" si="42"/>
        <v>0</v>
      </c>
      <c r="N54" s="72">
        <f>RANK(M54,($M$53:$M$59,$M$62:$M$68))</f>
        <v>1</v>
      </c>
      <c r="O54" s="58"/>
      <c r="P54" s="63"/>
      <c r="Q54" s="28">
        <f t="shared" si="43"/>
        <v>0</v>
      </c>
      <c r="R54" s="72">
        <f>RANK(Q54,($Q$53:$Q$59,$Q$62:$Q$68))</f>
        <v>1</v>
      </c>
      <c r="S54" s="71">
        <f t="shared" si="44"/>
        <v>0</v>
      </c>
      <c r="T54" s="73">
        <f>RANK(S54,($S$53:$S$59,$S$62:$S$68))</f>
        <v>1</v>
      </c>
      <c r="U54" s="24"/>
    </row>
    <row r="55" spans="1:26" hidden="1" outlineLevel="1" x14ac:dyDescent="0.2">
      <c r="A55" s="19">
        <v>5</v>
      </c>
      <c r="B55" s="22"/>
      <c r="C55" s="58"/>
      <c r="D55" s="63"/>
      <c r="E55" s="28">
        <f t="shared" si="40"/>
        <v>0</v>
      </c>
      <c r="F55" s="72">
        <f>RANK(E55,($E$53:$E$59,$E$62:$E$68))</f>
        <v>1</v>
      </c>
      <c r="G55" s="58"/>
      <c r="H55" s="63"/>
      <c r="I55" s="28">
        <f t="shared" si="41"/>
        <v>0</v>
      </c>
      <c r="J55" s="72">
        <f>RANK(I55,($I$53:$I$59,$I$62:$I$68))</f>
        <v>1</v>
      </c>
      <c r="K55" s="58"/>
      <c r="L55" s="63"/>
      <c r="M55" s="28">
        <f t="shared" si="42"/>
        <v>0</v>
      </c>
      <c r="N55" s="72">
        <f>RANK(M55,($M$53:$M$59,$M$62:$M$68))</f>
        <v>1</v>
      </c>
      <c r="O55" s="58"/>
      <c r="P55" s="63"/>
      <c r="Q55" s="28">
        <f t="shared" si="43"/>
        <v>0</v>
      </c>
      <c r="R55" s="72">
        <f>RANK(Q55,($Q$53:$Q$59,$Q$62:$Q$68))</f>
        <v>1</v>
      </c>
      <c r="S55" s="71">
        <f t="shared" si="44"/>
        <v>0</v>
      </c>
      <c r="T55" s="73">
        <f>RANK(S55,($S$53:$S$59,$S$62:$S$68))</f>
        <v>1</v>
      </c>
      <c r="U55" s="24"/>
    </row>
    <row r="56" spans="1:26" hidden="1" outlineLevel="1" x14ac:dyDescent="0.2">
      <c r="A56" s="19">
        <v>5</v>
      </c>
      <c r="B56" s="22"/>
      <c r="C56" s="58"/>
      <c r="D56" s="63"/>
      <c r="E56" s="28">
        <f t="shared" si="40"/>
        <v>0</v>
      </c>
      <c r="F56" s="72">
        <f>RANK(E56,($E$53:$E$59,$E$62:$E$68))</f>
        <v>1</v>
      </c>
      <c r="G56" s="58"/>
      <c r="H56" s="63"/>
      <c r="I56" s="28">
        <f t="shared" si="41"/>
        <v>0</v>
      </c>
      <c r="J56" s="72">
        <f>RANK(I56,($I$53:$I$59,$I$62:$I$68))</f>
        <v>1</v>
      </c>
      <c r="K56" s="58"/>
      <c r="L56" s="63"/>
      <c r="M56" s="28">
        <f t="shared" si="42"/>
        <v>0</v>
      </c>
      <c r="N56" s="72">
        <f>RANK(M56,($M$53:$M$59,$M$62:$M$68))</f>
        <v>1</v>
      </c>
      <c r="O56" s="58"/>
      <c r="P56" s="63"/>
      <c r="Q56" s="28">
        <f t="shared" si="43"/>
        <v>0</v>
      </c>
      <c r="R56" s="72">
        <f>RANK(Q56,($Q$53:$Q$59,$Q$62:$Q$68))</f>
        <v>1</v>
      </c>
      <c r="S56" s="71">
        <f t="shared" si="44"/>
        <v>0</v>
      </c>
      <c r="T56" s="73">
        <f>RANK(S56,($S$53:$S$59,$S$62:$S$68))</f>
        <v>1</v>
      </c>
      <c r="U56" s="24"/>
    </row>
    <row r="57" spans="1:26" hidden="1" outlineLevel="1" x14ac:dyDescent="0.2">
      <c r="A57" s="19">
        <v>5</v>
      </c>
      <c r="B57" s="22"/>
      <c r="C57" s="58"/>
      <c r="D57" s="63"/>
      <c r="E57" s="28">
        <f t="shared" si="40"/>
        <v>0</v>
      </c>
      <c r="F57" s="72">
        <f>RANK(E57,($E$53:$E$59,$E$62:$E$68))</f>
        <v>1</v>
      </c>
      <c r="G57" s="58"/>
      <c r="H57" s="63"/>
      <c r="I57" s="28">
        <f t="shared" si="41"/>
        <v>0</v>
      </c>
      <c r="J57" s="72">
        <f>RANK(I57,($I$53:$I$59,$I$62:$I$68))</f>
        <v>1</v>
      </c>
      <c r="K57" s="58"/>
      <c r="L57" s="63"/>
      <c r="M57" s="28">
        <f t="shared" si="42"/>
        <v>0</v>
      </c>
      <c r="N57" s="72">
        <f>RANK(M57,($M$53:$M$59,$M$62:$M$68))</f>
        <v>1</v>
      </c>
      <c r="O57" s="58"/>
      <c r="P57" s="63"/>
      <c r="Q57" s="28">
        <f t="shared" si="43"/>
        <v>0</v>
      </c>
      <c r="R57" s="72">
        <f>RANK(Q57,($Q$53:$Q$59,$Q$62:$Q$68))</f>
        <v>1</v>
      </c>
      <c r="S57" s="71">
        <f t="shared" si="44"/>
        <v>0</v>
      </c>
      <c r="T57" s="73">
        <f>RANK(S57,($S$53:$S$59,$S$62:$S$68))</f>
        <v>1</v>
      </c>
      <c r="U57" s="24"/>
    </row>
    <row r="58" spans="1:26" hidden="1" outlineLevel="1" x14ac:dyDescent="0.2">
      <c r="A58" s="19">
        <v>5</v>
      </c>
      <c r="B58" s="22"/>
      <c r="C58" s="58"/>
      <c r="D58" s="63"/>
      <c r="E58" s="28">
        <f t="shared" si="40"/>
        <v>0</v>
      </c>
      <c r="F58" s="72">
        <f>RANK(E58,($E$53:$E$59,$E$62:$E$68))</f>
        <v>1</v>
      </c>
      <c r="G58" s="58"/>
      <c r="H58" s="63"/>
      <c r="I58" s="28">
        <f t="shared" si="41"/>
        <v>0</v>
      </c>
      <c r="J58" s="72">
        <f>RANK(I58,($I$53:$I$59,$I$62:$I$68))</f>
        <v>1</v>
      </c>
      <c r="K58" s="58"/>
      <c r="L58" s="63"/>
      <c r="M58" s="28">
        <f t="shared" si="42"/>
        <v>0</v>
      </c>
      <c r="N58" s="72">
        <f>RANK(M58,($M$53:$M$59,$M$62:$M$68))</f>
        <v>1</v>
      </c>
      <c r="O58" s="58"/>
      <c r="P58" s="63"/>
      <c r="Q58" s="28">
        <f t="shared" si="43"/>
        <v>0</v>
      </c>
      <c r="R58" s="72">
        <f>RANK(Q58,($Q$53:$Q$59,$Q$62:$Q$68))</f>
        <v>1</v>
      </c>
      <c r="S58" s="71">
        <f t="shared" si="44"/>
        <v>0</v>
      </c>
      <c r="T58" s="73">
        <f>RANK(S58,($S$53:$S$59,$S$62:$S$68))</f>
        <v>1</v>
      </c>
      <c r="U58" s="24"/>
    </row>
    <row r="59" spans="1:26" hidden="1" outlineLevel="1" x14ac:dyDescent="0.2">
      <c r="A59" s="19">
        <v>5</v>
      </c>
      <c r="B59" s="22"/>
      <c r="C59" s="58"/>
      <c r="D59" s="63"/>
      <c r="E59" s="28">
        <f t="shared" si="40"/>
        <v>0</v>
      </c>
      <c r="F59" s="72">
        <f>RANK(E59,($E$53:$E$59,$E$62:$E$68))</f>
        <v>1</v>
      </c>
      <c r="G59" s="58"/>
      <c r="H59" s="63"/>
      <c r="I59" s="28">
        <f t="shared" si="41"/>
        <v>0</v>
      </c>
      <c r="J59" s="72">
        <f>RANK(I59,($I$53:$I$59,$I$62:$I$68))</f>
        <v>1</v>
      </c>
      <c r="K59" s="58"/>
      <c r="L59" s="63"/>
      <c r="M59" s="28">
        <f t="shared" si="42"/>
        <v>0</v>
      </c>
      <c r="N59" s="72">
        <f>RANK(M59,($M$53:$M$59,$M$62:$M$68))</f>
        <v>1</v>
      </c>
      <c r="O59" s="58"/>
      <c r="P59" s="63"/>
      <c r="Q59" s="28">
        <f t="shared" si="43"/>
        <v>0</v>
      </c>
      <c r="R59" s="72">
        <f>RANK(Q59,($Q$53:$Q$59,$Q$62:$Q$68))</f>
        <v>1</v>
      </c>
      <c r="S59" s="71">
        <f t="shared" si="44"/>
        <v>0</v>
      </c>
      <c r="T59" s="73">
        <f>RANK(S59,($S$53:$S$59,$S$62:$S$68))</f>
        <v>1</v>
      </c>
      <c r="U59" s="24"/>
    </row>
    <row r="60" spans="1:26" ht="15.75" collapsed="1" thickBot="1" x14ac:dyDescent="0.25">
      <c r="A60" s="40" t="str">
        <f>A52</f>
        <v>a</v>
      </c>
      <c r="B60" s="48"/>
      <c r="C60" s="59"/>
      <c r="D60" s="42"/>
      <c r="E60" s="41" t="str">
        <f>IF(SUM(E53:E59)=0,"",LARGE(E53:E59,1)+LARGE(E53:E59,2)+LARGE(E53:E59,3))</f>
        <v/>
      </c>
      <c r="F60" s="78" t="e">
        <f>RANK(E60,($E$60,$E$69))</f>
        <v>#VALUE!</v>
      </c>
      <c r="G60" s="59"/>
      <c r="H60" s="42"/>
      <c r="I60" s="41" t="str">
        <f>IF(SUM(I53:I59)=0,"",LARGE(I53:I59,1)+LARGE(I53:I59,2)+LARGE(I53:I59,3))</f>
        <v/>
      </c>
      <c r="J60" s="78" t="e">
        <f>RANK(I60,($I$60,$I$69))</f>
        <v>#VALUE!</v>
      </c>
      <c r="K60" s="59"/>
      <c r="L60" s="42"/>
      <c r="M60" s="41" t="str">
        <f>IF(SUM(M53:M59)=0,"",LARGE(M53:M59,1)+LARGE(M53:M59,2)+LARGE(M53:M59,3))</f>
        <v/>
      </c>
      <c r="N60" s="78" t="e">
        <f>RANK(M60,($M$60,$M$69))</f>
        <v>#VALUE!</v>
      </c>
      <c r="O60" s="59"/>
      <c r="P60" s="42"/>
      <c r="Q60" s="41" t="str">
        <f>IF(SUM(Q53:Q59)=0,"",LARGE(Q53:Q59,1)+LARGE(Q53:Q59,2)+LARGE(Q53:Q59,3))</f>
        <v/>
      </c>
      <c r="R60" s="78" t="e">
        <f>RANK(Q60,($Q$60,$Q$69))</f>
        <v>#VALUE!</v>
      </c>
      <c r="S60" s="45" t="e">
        <f>E60+I60+M60+Q60</f>
        <v>#VALUE!</v>
      </c>
      <c r="T60" s="25" t="e">
        <f>RANK(S60,($S$60,$S$69))</f>
        <v>#VALUE!</v>
      </c>
      <c r="U60" s="24"/>
    </row>
    <row r="61" spans="1:26" s="8" customFormat="1" ht="13.5" hidden="1" outlineLevel="1" thickTop="1" x14ac:dyDescent="0.2">
      <c r="A61" s="26" t="s">
        <v>17</v>
      </c>
      <c r="B61" s="36" t="s">
        <v>0</v>
      </c>
      <c r="C61" s="57" t="s">
        <v>10</v>
      </c>
      <c r="D61" s="37" t="s">
        <v>7</v>
      </c>
      <c r="E61" s="43" t="s">
        <v>2</v>
      </c>
      <c r="F61" s="72" t="s">
        <v>14</v>
      </c>
      <c r="G61" s="57" t="s">
        <v>10</v>
      </c>
      <c r="H61" s="37" t="s">
        <v>7</v>
      </c>
      <c r="I61" s="37" t="s">
        <v>3</v>
      </c>
      <c r="J61" s="72" t="s">
        <v>14</v>
      </c>
      <c r="K61" s="57" t="s">
        <v>10</v>
      </c>
      <c r="L61" s="37" t="s">
        <v>7</v>
      </c>
      <c r="M61" s="37" t="s">
        <v>4</v>
      </c>
      <c r="N61" s="72" t="s">
        <v>14</v>
      </c>
      <c r="O61" s="57" t="s">
        <v>10</v>
      </c>
      <c r="P61" s="37" t="s">
        <v>7</v>
      </c>
      <c r="Q61" s="37" t="s">
        <v>1</v>
      </c>
      <c r="R61" s="72" t="s">
        <v>14</v>
      </c>
      <c r="S61" s="70" t="s">
        <v>8</v>
      </c>
      <c r="T61" s="44" t="s">
        <v>9</v>
      </c>
      <c r="U61" s="23"/>
      <c r="V61" s="16"/>
      <c r="W61" s="16"/>
      <c r="X61" s="16"/>
      <c r="Y61" s="16"/>
      <c r="Z61" s="16"/>
    </row>
    <row r="62" spans="1:26" hidden="1" outlineLevel="1" x14ac:dyDescent="0.2">
      <c r="A62" s="19">
        <v>5</v>
      </c>
      <c r="B62" s="22"/>
      <c r="C62" s="58"/>
      <c r="D62" s="63"/>
      <c r="E62" s="28">
        <f t="shared" ref="E62:E68" si="45">C62+D62</f>
        <v>0</v>
      </c>
      <c r="F62" s="72">
        <f>RANK(E62,($E$53:$E$59,$E$62:$E$68))</f>
        <v>1</v>
      </c>
      <c r="G62" s="58"/>
      <c r="H62" s="63"/>
      <c r="I62" s="28">
        <f t="shared" ref="I62:I68" si="46">G62+H62</f>
        <v>0</v>
      </c>
      <c r="J62" s="72">
        <f>RANK(I62,($I$53:$I$59,$I$62:$I$68))</f>
        <v>1</v>
      </c>
      <c r="K62" s="58"/>
      <c r="L62" s="63"/>
      <c r="M62" s="28">
        <f t="shared" ref="M62:M68" si="47">K62+L62</f>
        <v>0</v>
      </c>
      <c r="N62" s="72">
        <f>RANK(M62,($M$53:$M$59,$M$62:$M$68))</f>
        <v>1</v>
      </c>
      <c r="O62" s="58"/>
      <c r="P62" s="63"/>
      <c r="Q62" s="28">
        <f t="shared" ref="Q62:Q68" si="48">O62+P62</f>
        <v>0</v>
      </c>
      <c r="R62" s="72">
        <f>RANK(Q62,($Q$53:$Q$59,$Q$62:$Q$68))</f>
        <v>1</v>
      </c>
      <c r="S62" s="71">
        <f t="shared" ref="S62:S68" si="49">E62+I62+M62+Q62</f>
        <v>0</v>
      </c>
      <c r="T62" s="73">
        <f>RANK(S62,($S$53:$S$59,$S$62:$S$68))</f>
        <v>1</v>
      </c>
      <c r="U62" s="24"/>
    </row>
    <row r="63" spans="1:26" hidden="1" outlineLevel="1" x14ac:dyDescent="0.2">
      <c r="A63" s="19">
        <v>5</v>
      </c>
      <c r="B63" s="22"/>
      <c r="C63" s="58"/>
      <c r="D63" s="63"/>
      <c r="E63" s="28">
        <f t="shared" si="45"/>
        <v>0</v>
      </c>
      <c r="F63" s="72">
        <f>RANK(E63,($E$53:$E$59,$E$62:$E$68))</f>
        <v>1</v>
      </c>
      <c r="G63" s="58"/>
      <c r="H63" s="63"/>
      <c r="I63" s="28">
        <f t="shared" si="46"/>
        <v>0</v>
      </c>
      <c r="J63" s="72">
        <f>RANK(I63,($I$53:$I$59,$I$62:$I$68))</f>
        <v>1</v>
      </c>
      <c r="K63" s="58"/>
      <c r="L63" s="63"/>
      <c r="M63" s="28">
        <f t="shared" si="47"/>
        <v>0</v>
      </c>
      <c r="N63" s="72">
        <f>RANK(M63,($M$53:$M$59,$M$62:$M$68))</f>
        <v>1</v>
      </c>
      <c r="O63" s="58"/>
      <c r="P63" s="63"/>
      <c r="Q63" s="28">
        <f t="shared" si="48"/>
        <v>0</v>
      </c>
      <c r="R63" s="72">
        <f>RANK(Q63,($Q$53:$Q$59,$Q$62:$Q$68))</f>
        <v>1</v>
      </c>
      <c r="S63" s="71">
        <f t="shared" si="49"/>
        <v>0</v>
      </c>
      <c r="T63" s="73">
        <f>RANK(S63,($S$53:$S$59,$S$62:$S$68))</f>
        <v>1</v>
      </c>
      <c r="U63" s="24"/>
    </row>
    <row r="64" spans="1:26" hidden="1" outlineLevel="1" x14ac:dyDescent="0.2">
      <c r="A64" s="19">
        <v>5</v>
      </c>
      <c r="B64" s="22"/>
      <c r="C64" s="58"/>
      <c r="D64" s="63"/>
      <c r="E64" s="28">
        <f t="shared" si="45"/>
        <v>0</v>
      </c>
      <c r="F64" s="72">
        <f>RANK(E64,($E$53:$E$59,$E$62:$E$68))</f>
        <v>1</v>
      </c>
      <c r="G64" s="58"/>
      <c r="H64" s="63"/>
      <c r="I64" s="28">
        <f t="shared" si="46"/>
        <v>0</v>
      </c>
      <c r="J64" s="72">
        <f>RANK(I64,($I$53:$I$59,$I$62:$I$68))</f>
        <v>1</v>
      </c>
      <c r="K64" s="58"/>
      <c r="L64" s="63"/>
      <c r="M64" s="28">
        <f t="shared" si="47"/>
        <v>0</v>
      </c>
      <c r="N64" s="72">
        <f>RANK(M64,($M$53:$M$59,$M$62:$M$68))</f>
        <v>1</v>
      </c>
      <c r="O64" s="58"/>
      <c r="P64" s="63"/>
      <c r="Q64" s="28">
        <f t="shared" si="48"/>
        <v>0</v>
      </c>
      <c r="R64" s="72">
        <f>RANK(Q64,($Q$53:$Q$59,$Q$62:$Q$68))</f>
        <v>1</v>
      </c>
      <c r="S64" s="71">
        <f t="shared" si="49"/>
        <v>0</v>
      </c>
      <c r="T64" s="73">
        <f>RANK(S64,($S$53:$S$59,$S$62:$S$68))</f>
        <v>1</v>
      </c>
      <c r="U64" s="24"/>
    </row>
    <row r="65" spans="1:26" hidden="1" outlineLevel="1" x14ac:dyDescent="0.2">
      <c r="A65" s="19">
        <v>5</v>
      </c>
      <c r="B65" s="22"/>
      <c r="C65" s="58"/>
      <c r="D65" s="63"/>
      <c r="E65" s="28">
        <f t="shared" si="45"/>
        <v>0</v>
      </c>
      <c r="F65" s="72">
        <f>RANK(E65,($E$53:$E$59,$E$62:$E$68))</f>
        <v>1</v>
      </c>
      <c r="G65" s="58"/>
      <c r="H65" s="63"/>
      <c r="I65" s="28">
        <f t="shared" si="46"/>
        <v>0</v>
      </c>
      <c r="J65" s="72">
        <f>RANK(I65,($I$53:$I$59,$I$62:$I$68))</f>
        <v>1</v>
      </c>
      <c r="K65" s="58"/>
      <c r="L65" s="63"/>
      <c r="M65" s="28">
        <f t="shared" si="47"/>
        <v>0</v>
      </c>
      <c r="N65" s="72">
        <f>RANK(M65,($M$53:$M$59,$M$62:$M$68))</f>
        <v>1</v>
      </c>
      <c r="O65" s="58"/>
      <c r="P65" s="63"/>
      <c r="Q65" s="28">
        <f t="shared" si="48"/>
        <v>0</v>
      </c>
      <c r="R65" s="72">
        <f>RANK(Q65,($Q$53:$Q$59,$Q$62:$Q$68))</f>
        <v>1</v>
      </c>
      <c r="S65" s="71">
        <f t="shared" si="49"/>
        <v>0</v>
      </c>
      <c r="T65" s="73">
        <f>RANK(S65,($S$53:$S$59,$S$62:$S$68))</f>
        <v>1</v>
      </c>
      <c r="U65" s="24"/>
    </row>
    <row r="66" spans="1:26" hidden="1" outlineLevel="1" x14ac:dyDescent="0.2">
      <c r="A66" s="19">
        <v>5</v>
      </c>
      <c r="B66" s="22"/>
      <c r="C66" s="58"/>
      <c r="D66" s="63"/>
      <c r="E66" s="28">
        <f t="shared" si="45"/>
        <v>0</v>
      </c>
      <c r="F66" s="72">
        <f>RANK(E66,($E$53:$E$59,$E$62:$E$68))</f>
        <v>1</v>
      </c>
      <c r="G66" s="58"/>
      <c r="H66" s="63"/>
      <c r="I66" s="28">
        <f t="shared" si="46"/>
        <v>0</v>
      </c>
      <c r="J66" s="72">
        <f>RANK(I66,($I$53:$I$59,$I$62:$I$68))</f>
        <v>1</v>
      </c>
      <c r="K66" s="58"/>
      <c r="L66" s="63"/>
      <c r="M66" s="28">
        <f t="shared" si="47"/>
        <v>0</v>
      </c>
      <c r="N66" s="72">
        <f>RANK(M66,($M$53:$M$59,$M$62:$M$68))</f>
        <v>1</v>
      </c>
      <c r="O66" s="58"/>
      <c r="P66" s="63"/>
      <c r="Q66" s="28">
        <f t="shared" si="48"/>
        <v>0</v>
      </c>
      <c r="R66" s="72">
        <f>RANK(Q66,($Q$53:$Q$59,$Q$62:$Q$68))</f>
        <v>1</v>
      </c>
      <c r="S66" s="71">
        <f t="shared" si="49"/>
        <v>0</v>
      </c>
      <c r="T66" s="73">
        <f>RANK(S66,($S$53:$S$59,$S$62:$S$68))</f>
        <v>1</v>
      </c>
      <c r="U66" s="24"/>
    </row>
    <row r="67" spans="1:26" hidden="1" outlineLevel="1" x14ac:dyDescent="0.2">
      <c r="A67" s="19">
        <v>5</v>
      </c>
      <c r="B67" s="22"/>
      <c r="C67" s="58"/>
      <c r="D67" s="63"/>
      <c r="E67" s="28">
        <f t="shared" si="45"/>
        <v>0</v>
      </c>
      <c r="F67" s="72">
        <f>RANK(E67,($E$53:$E$59,$E$62:$E$68))</f>
        <v>1</v>
      </c>
      <c r="G67" s="58"/>
      <c r="H67" s="63"/>
      <c r="I67" s="28">
        <f t="shared" si="46"/>
        <v>0</v>
      </c>
      <c r="J67" s="72">
        <f>RANK(I67,($I$53:$I$59,$I$62:$I$68))</f>
        <v>1</v>
      </c>
      <c r="K67" s="58"/>
      <c r="L67" s="63"/>
      <c r="M67" s="28">
        <f t="shared" si="47"/>
        <v>0</v>
      </c>
      <c r="N67" s="72">
        <f>RANK(M67,($M$53:$M$59,$M$62:$M$68))</f>
        <v>1</v>
      </c>
      <c r="O67" s="58"/>
      <c r="P67" s="63"/>
      <c r="Q67" s="28">
        <f t="shared" si="48"/>
        <v>0</v>
      </c>
      <c r="R67" s="72">
        <f>RANK(Q67,($Q$53:$Q$59,$Q$62:$Q$68))</f>
        <v>1</v>
      </c>
      <c r="S67" s="71">
        <f t="shared" si="49"/>
        <v>0</v>
      </c>
      <c r="T67" s="73">
        <f>RANK(S67,($S$53:$S$59,$S$62:$S$68))</f>
        <v>1</v>
      </c>
      <c r="U67" s="24"/>
    </row>
    <row r="68" spans="1:26" hidden="1" outlineLevel="1" x14ac:dyDescent="0.2">
      <c r="A68" s="19">
        <v>5</v>
      </c>
      <c r="B68" s="22"/>
      <c r="C68" s="58"/>
      <c r="D68" s="63"/>
      <c r="E68" s="28">
        <f t="shared" si="45"/>
        <v>0</v>
      </c>
      <c r="F68" s="72">
        <f>RANK(E68,($E$53:$E$59,$E$62:$E$68))</f>
        <v>1</v>
      </c>
      <c r="G68" s="58"/>
      <c r="H68" s="63"/>
      <c r="I68" s="28">
        <f t="shared" si="46"/>
        <v>0</v>
      </c>
      <c r="J68" s="72">
        <f>RANK(I68,($I$53:$I$59,$I$62:$I$68))</f>
        <v>1</v>
      </c>
      <c r="K68" s="58"/>
      <c r="L68" s="63"/>
      <c r="M68" s="28">
        <f t="shared" si="47"/>
        <v>0</v>
      </c>
      <c r="N68" s="72">
        <f>RANK(M68,($M$53:$M$59,$M$62:$M$68))</f>
        <v>1</v>
      </c>
      <c r="O68" s="58"/>
      <c r="P68" s="63"/>
      <c r="Q68" s="28">
        <f t="shared" si="48"/>
        <v>0</v>
      </c>
      <c r="R68" s="72">
        <f>RANK(Q68,($Q$53:$Q$59,$Q$62:$Q$68))</f>
        <v>1</v>
      </c>
      <c r="S68" s="71">
        <f t="shared" si="49"/>
        <v>0</v>
      </c>
      <c r="T68" s="73">
        <f>RANK(S68,($S$53:$S$59,$S$62:$S$68))</f>
        <v>1</v>
      </c>
      <c r="U68" s="24"/>
    </row>
    <row r="69" spans="1:26" ht="16.5" collapsed="1" thickTop="1" thickBot="1" x14ac:dyDescent="0.25">
      <c r="A69" s="40" t="str">
        <f>A61</f>
        <v>b</v>
      </c>
      <c r="B69" s="48"/>
      <c r="C69" s="59"/>
      <c r="D69" s="42"/>
      <c r="E69" s="41" t="str">
        <f>IF(SUM(E62:E68)=0,"",LARGE(E62:E68,1)+LARGE(E62:E68,2)+LARGE(E62:E68,3))</f>
        <v/>
      </c>
      <c r="F69" s="78" t="e">
        <f>RANK(E69,($E$60,$E$69))</f>
        <v>#VALUE!</v>
      </c>
      <c r="G69" s="59"/>
      <c r="H69" s="42"/>
      <c r="I69" s="41" t="str">
        <f>IF(SUM(I62:I68)=0,"",LARGE(I62:I68,1)+LARGE(I62:I68,2)+LARGE(I62:I68,3))</f>
        <v/>
      </c>
      <c r="J69" s="78" t="e">
        <f>RANK(I69,($I$60,$I$69))</f>
        <v>#VALUE!</v>
      </c>
      <c r="K69" s="59"/>
      <c r="L69" s="42"/>
      <c r="M69" s="41" t="str">
        <f>IF(SUM(M62:M68)=0,"",LARGE(M62:M68,1)+LARGE(M62:M68,2)+LARGE(M62:M68,3))</f>
        <v/>
      </c>
      <c r="N69" s="78" t="e">
        <f>RANK(M69,($M$60,$M$69))</f>
        <v>#VALUE!</v>
      </c>
      <c r="O69" s="59"/>
      <c r="P69" s="42"/>
      <c r="Q69" s="41" t="str">
        <f>IF(SUM(Q62:Q68)=0,"",LARGE(Q62:Q68,1)+LARGE(Q62:Q68,2)+LARGE(Q62:Q68,3))</f>
        <v/>
      </c>
      <c r="R69" s="78" t="e">
        <f>RANK(Q69,($Q$60,$Q$69))</f>
        <v>#VALUE!</v>
      </c>
      <c r="S69" s="45" t="e">
        <f>E69+I69+M69+Q69</f>
        <v>#VALUE!</v>
      </c>
      <c r="T69" s="25" t="e">
        <f>RANK(S69,($S$60,$S$69))</f>
        <v>#VALUE!</v>
      </c>
      <c r="U69" s="24"/>
    </row>
    <row r="70" spans="1:26" ht="16.5" thickTop="1" thickBot="1" x14ac:dyDescent="0.25">
      <c r="A70" s="11"/>
      <c r="B70" s="46"/>
      <c r="C70" s="60"/>
      <c r="D70" s="32"/>
      <c r="E70" s="1"/>
      <c r="F70" s="76"/>
      <c r="G70" s="60"/>
      <c r="H70" s="32"/>
      <c r="I70" s="5"/>
      <c r="J70" s="76"/>
      <c r="K70" s="60"/>
      <c r="L70" s="32"/>
      <c r="M70" s="5"/>
      <c r="N70" s="76"/>
      <c r="O70" s="60"/>
      <c r="P70" s="32"/>
      <c r="Q70" s="5"/>
      <c r="R70" s="76"/>
      <c r="S70" s="5"/>
      <c r="T70" s="5"/>
      <c r="U70" s="33"/>
      <c r="V70" s="34"/>
    </row>
    <row r="71" spans="1:26" s="6" customFormat="1" ht="21" thickBot="1" x14ac:dyDescent="0.35">
      <c r="A71" s="49" t="s">
        <v>12</v>
      </c>
      <c r="B71" s="20"/>
      <c r="C71" s="55"/>
      <c r="D71" s="51"/>
      <c r="E71" s="52"/>
      <c r="F71" s="75"/>
      <c r="G71" s="55"/>
      <c r="H71" s="51"/>
      <c r="I71" s="13"/>
      <c r="J71" s="75"/>
      <c r="K71" s="55"/>
      <c r="L71" s="51"/>
      <c r="M71" s="13"/>
      <c r="N71" s="75"/>
      <c r="O71" s="55"/>
      <c r="P71" s="51"/>
      <c r="Q71" s="13"/>
      <c r="R71" s="75"/>
      <c r="S71" s="69"/>
      <c r="T71" s="53"/>
      <c r="V71" s="31"/>
      <c r="W71" s="15"/>
      <c r="X71" s="15"/>
      <c r="Y71" s="15"/>
      <c r="Z71" s="15"/>
    </row>
    <row r="72" spans="1:26" s="8" customFormat="1" hidden="1" outlineLevel="1" x14ac:dyDescent="0.2">
      <c r="A72" s="26">
        <v>1</v>
      </c>
      <c r="B72" s="36" t="s">
        <v>0</v>
      </c>
      <c r="C72" s="57" t="s">
        <v>10</v>
      </c>
      <c r="D72" s="37" t="s">
        <v>7</v>
      </c>
      <c r="E72" s="43" t="s">
        <v>2</v>
      </c>
      <c r="F72" s="72" t="s">
        <v>14</v>
      </c>
      <c r="G72" s="57" t="s">
        <v>10</v>
      </c>
      <c r="H72" s="37" t="s">
        <v>7</v>
      </c>
      <c r="I72" s="37" t="s">
        <v>3</v>
      </c>
      <c r="J72" s="72" t="s">
        <v>14</v>
      </c>
      <c r="K72" s="57" t="s">
        <v>10</v>
      </c>
      <c r="L72" s="37" t="s">
        <v>7</v>
      </c>
      <c r="M72" s="37" t="s">
        <v>4</v>
      </c>
      <c r="N72" s="72" t="s">
        <v>14</v>
      </c>
      <c r="O72" s="57" t="s">
        <v>10</v>
      </c>
      <c r="P72" s="37" t="s">
        <v>7</v>
      </c>
      <c r="Q72" s="37" t="s">
        <v>1</v>
      </c>
      <c r="R72" s="72" t="s">
        <v>14</v>
      </c>
      <c r="S72" s="70" t="s">
        <v>8</v>
      </c>
      <c r="T72" s="17" t="s">
        <v>9</v>
      </c>
      <c r="U72" s="23"/>
      <c r="V72" s="16"/>
      <c r="W72" s="16"/>
      <c r="X72" s="16"/>
      <c r="Y72" s="16"/>
      <c r="Z72" s="16"/>
    </row>
    <row r="73" spans="1:26" hidden="1" outlineLevel="1" x14ac:dyDescent="0.2">
      <c r="A73" s="19">
        <v>6</v>
      </c>
      <c r="B73" s="22"/>
      <c r="C73" s="58"/>
      <c r="D73" s="63"/>
      <c r="E73" s="28">
        <f t="shared" ref="E73:E79" si="50">C73+D73</f>
        <v>0</v>
      </c>
      <c r="F73" s="72">
        <f>RANK(E73,($E$73:$E$79,$E$82:$E$88))</f>
        <v>1</v>
      </c>
      <c r="G73" s="58"/>
      <c r="H73" s="63"/>
      <c r="I73" s="28">
        <f t="shared" ref="I73:I79" si="51">G73+H73</f>
        <v>0</v>
      </c>
      <c r="J73" s="72">
        <f>RANK(I73,($I$73:$I$79,$I$82:$I$88))</f>
        <v>1</v>
      </c>
      <c r="K73" s="58"/>
      <c r="L73" s="63"/>
      <c r="M73" s="28">
        <f t="shared" ref="M73:M79" si="52">K73+L73</f>
        <v>0</v>
      </c>
      <c r="N73" s="72">
        <f>RANK(M73,($M$73:$M$79,$M$82:$M$88))</f>
        <v>1</v>
      </c>
      <c r="O73" s="58"/>
      <c r="P73" s="63"/>
      <c r="Q73" s="28">
        <f t="shared" ref="Q73:Q79" si="53">O73+P73</f>
        <v>0</v>
      </c>
      <c r="R73" s="72">
        <f>RANK(Q73,($Q$73:$Q$79,$Q$82:$Q$88))</f>
        <v>1</v>
      </c>
      <c r="S73" s="71">
        <f t="shared" ref="S73:S80" si="54">E73+I73+M73+Q73</f>
        <v>0</v>
      </c>
      <c r="T73" s="72">
        <f>RANK(S73,($S$73:$S$79,$S$82:$S$88))</f>
        <v>1</v>
      </c>
      <c r="U73" s="24"/>
    </row>
    <row r="74" spans="1:26" hidden="1" outlineLevel="1" x14ac:dyDescent="0.2">
      <c r="A74" s="19">
        <v>6</v>
      </c>
      <c r="B74" s="22"/>
      <c r="C74" s="58"/>
      <c r="D74" s="63"/>
      <c r="E74" s="28">
        <f t="shared" si="50"/>
        <v>0</v>
      </c>
      <c r="F74" s="72">
        <f>RANK(E74,($E$73:$E$79,$E$82:$E$88))</f>
        <v>1</v>
      </c>
      <c r="G74" s="58"/>
      <c r="H74" s="63"/>
      <c r="I74" s="28">
        <f t="shared" si="51"/>
        <v>0</v>
      </c>
      <c r="J74" s="72">
        <f>RANK(I74,($I$73:$I$79,$I$82:$I$88))</f>
        <v>1</v>
      </c>
      <c r="K74" s="58"/>
      <c r="L74" s="63"/>
      <c r="M74" s="28">
        <f t="shared" si="52"/>
        <v>0</v>
      </c>
      <c r="N74" s="72">
        <f>RANK(M74,($M$73:$M$79,$M$82:$M$88))</f>
        <v>1</v>
      </c>
      <c r="O74" s="58"/>
      <c r="P74" s="63"/>
      <c r="Q74" s="28">
        <f t="shared" si="53"/>
        <v>0</v>
      </c>
      <c r="R74" s="72">
        <f>RANK(Q74,($Q$73:$Q$79,$Q$82:$Q$88))</f>
        <v>1</v>
      </c>
      <c r="S74" s="71">
        <f t="shared" si="54"/>
        <v>0</v>
      </c>
      <c r="T74" s="72">
        <f>RANK(S74,($S$73:$S$79,$S$82:$S$88))</f>
        <v>1</v>
      </c>
      <c r="U74" s="24"/>
    </row>
    <row r="75" spans="1:26" hidden="1" outlineLevel="1" x14ac:dyDescent="0.2">
      <c r="A75" s="19">
        <v>6</v>
      </c>
      <c r="B75" s="22"/>
      <c r="C75" s="58"/>
      <c r="D75" s="63"/>
      <c r="E75" s="28">
        <f t="shared" si="50"/>
        <v>0</v>
      </c>
      <c r="F75" s="72">
        <f>RANK(E75,($E$73:$E$79,$E$82:$E$88))</f>
        <v>1</v>
      </c>
      <c r="G75" s="58"/>
      <c r="H75" s="63"/>
      <c r="I75" s="28">
        <f t="shared" si="51"/>
        <v>0</v>
      </c>
      <c r="J75" s="72">
        <f>RANK(I75,($I$73:$I$79,$I$82:$I$88))</f>
        <v>1</v>
      </c>
      <c r="K75" s="58"/>
      <c r="L75" s="63"/>
      <c r="M75" s="28">
        <f t="shared" si="52"/>
        <v>0</v>
      </c>
      <c r="N75" s="72">
        <f>RANK(M75,($M$73:$M$79,$M$82:$M$88))</f>
        <v>1</v>
      </c>
      <c r="O75" s="58"/>
      <c r="P75" s="63"/>
      <c r="Q75" s="28">
        <f t="shared" si="53"/>
        <v>0</v>
      </c>
      <c r="R75" s="72">
        <f>RANK(Q75,($Q$73:$Q$79,$Q$82:$Q$88))</f>
        <v>1</v>
      </c>
      <c r="S75" s="71">
        <f t="shared" si="54"/>
        <v>0</v>
      </c>
      <c r="T75" s="72">
        <f>RANK(S75,($S$73:$S$79,$S$82:$S$88))</f>
        <v>1</v>
      </c>
      <c r="U75" s="24"/>
    </row>
    <row r="76" spans="1:26" hidden="1" outlineLevel="1" x14ac:dyDescent="0.2">
      <c r="A76" s="19">
        <v>6</v>
      </c>
      <c r="B76" s="22"/>
      <c r="C76" s="58"/>
      <c r="D76" s="63"/>
      <c r="E76" s="28">
        <f t="shared" si="50"/>
        <v>0</v>
      </c>
      <c r="F76" s="72">
        <f>RANK(E76,($E$73:$E$79,$E$82:$E$88))</f>
        <v>1</v>
      </c>
      <c r="G76" s="58"/>
      <c r="H76" s="63"/>
      <c r="I76" s="28">
        <f t="shared" si="51"/>
        <v>0</v>
      </c>
      <c r="J76" s="72">
        <f>RANK(I76,($I$73:$I$79,$I$82:$I$88))</f>
        <v>1</v>
      </c>
      <c r="K76" s="58"/>
      <c r="L76" s="63"/>
      <c r="M76" s="28">
        <f t="shared" si="52"/>
        <v>0</v>
      </c>
      <c r="N76" s="72">
        <f>RANK(M76,($M$73:$M$79,$M$82:$M$88))</f>
        <v>1</v>
      </c>
      <c r="O76" s="58"/>
      <c r="P76" s="63"/>
      <c r="Q76" s="28">
        <f t="shared" si="53"/>
        <v>0</v>
      </c>
      <c r="R76" s="72">
        <f>RANK(Q76,($Q$73:$Q$79,$Q$82:$Q$88))</f>
        <v>1</v>
      </c>
      <c r="S76" s="71">
        <f t="shared" si="54"/>
        <v>0</v>
      </c>
      <c r="T76" s="72">
        <f>RANK(S76,($S$73:$S$79,$S$82:$S$88))</f>
        <v>1</v>
      </c>
      <c r="U76" s="24"/>
    </row>
    <row r="77" spans="1:26" hidden="1" outlineLevel="1" x14ac:dyDescent="0.2">
      <c r="A77" s="19">
        <v>6</v>
      </c>
      <c r="B77" s="22"/>
      <c r="C77" s="58"/>
      <c r="D77" s="63"/>
      <c r="E77" s="28">
        <f t="shared" si="50"/>
        <v>0</v>
      </c>
      <c r="F77" s="72">
        <f>RANK(E77,($E$73:$E$79,$E$82:$E$88))</f>
        <v>1</v>
      </c>
      <c r="G77" s="58"/>
      <c r="H77" s="63"/>
      <c r="I77" s="28">
        <f t="shared" si="51"/>
        <v>0</v>
      </c>
      <c r="J77" s="72">
        <f>RANK(I77,($I$73:$I$79,$I$82:$I$88))</f>
        <v>1</v>
      </c>
      <c r="K77" s="58"/>
      <c r="L77" s="63"/>
      <c r="M77" s="28">
        <f t="shared" si="52"/>
        <v>0</v>
      </c>
      <c r="N77" s="72">
        <f>RANK(M77,($M$73:$M$79,$M$82:$M$88))</f>
        <v>1</v>
      </c>
      <c r="O77" s="58"/>
      <c r="P77" s="63"/>
      <c r="Q77" s="28">
        <f t="shared" si="53"/>
        <v>0</v>
      </c>
      <c r="R77" s="72">
        <f>RANK(Q77,($Q$73:$Q$79,$Q$82:$Q$88))</f>
        <v>1</v>
      </c>
      <c r="S77" s="71">
        <f t="shared" si="54"/>
        <v>0</v>
      </c>
      <c r="T77" s="72">
        <f>RANK(S77,($S$73:$S$79,$S$82:$S$88))</f>
        <v>1</v>
      </c>
      <c r="U77" s="24"/>
    </row>
    <row r="78" spans="1:26" hidden="1" outlineLevel="1" x14ac:dyDescent="0.2">
      <c r="A78" s="19">
        <v>6</v>
      </c>
      <c r="B78" s="22"/>
      <c r="C78" s="58"/>
      <c r="D78" s="63"/>
      <c r="E78" s="28">
        <f t="shared" si="50"/>
        <v>0</v>
      </c>
      <c r="F78" s="72">
        <f>RANK(E78,($E$73:$E$79,$E$82:$E$88))</f>
        <v>1</v>
      </c>
      <c r="G78" s="58"/>
      <c r="H78" s="63"/>
      <c r="I78" s="28">
        <f t="shared" si="51"/>
        <v>0</v>
      </c>
      <c r="J78" s="72">
        <f>RANK(I78,($I$73:$I$79,$I$82:$I$88))</f>
        <v>1</v>
      </c>
      <c r="K78" s="58"/>
      <c r="L78" s="63"/>
      <c r="M78" s="28">
        <f t="shared" si="52"/>
        <v>0</v>
      </c>
      <c r="N78" s="72">
        <f>RANK(M78,($M$73:$M$79,$M$82:$M$88))</f>
        <v>1</v>
      </c>
      <c r="O78" s="58"/>
      <c r="P78" s="63"/>
      <c r="Q78" s="28">
        <f t="shared" si="53"/>
        <v>0</v>
      </c>
      <c r="R78" s="72">
        <f>RANK(Q78,($Q$73:$Q$79,$Q$82:$Q$88))</f>
        <v>1</v>
      </c>
      <c r="S78" s="71">
        <f t="shared" si="54"/>
        <v>0</v>
      </c>
      <c r="T78" s="72">
        <f>RANK(S78,($S$73:$S$79,$S$82:$S$88))</f>
        <v>1</v>
      </c>
      <c r="U78" s="24"/>
    </row>
    <row r="79" spans="1:26" hidden="1" outlineLevel="1" x14ac:dyDescent="0.2">
      <c r="A79" s="19">
        <v>6</v>
      </c>
      <c r="B79" s="22"/>
      <c r="C79" s="58"/>
      <c r="D79" s="63"/>
      <c r="E79" s="28">
        <f t="shared" si="50"/>
        <v>0</v>
      </c>
      <c r="F79" s="72">
        <f>RANK(E79,($E$73:$E$79,$E$82:$E$88))</f>
        <v>1</v>
      </c>
      <c r="G79" s="58"/>
      <c r="H79" s="63"/>
      <c r="I79" s="28">
        <f t="shared" si="51"/>
        <v>0</v>
      </c>
      <c r="J79" s="72">
        <f>RANK(I79,($I$73:$I$79,$I$82:$I$88))</f>
        <v>1</v>
      </c>
      <c r="K79" s="58"/>
      <c r="L79" s="63"/>
      <c r="M79" s="28">
        <f t="shared" si="52"/>
        <v>0</v>
      </c>
      <c r="N79" s="72">
        <f>RANK(M79,($M$73:$M$79,$M$82:$M$88))</f>
        <v>1</v>
      </c>
      <c r="O79" s="58"/>
      <c r="P79" s="63"/>
      <c r="Q79" s="28">
        <f t="shared" si="53"/>
        <v>0</v>
      </c>
      <c r="R79" s="72">
        <f>RANK(Q79,($Q$73:$Q$79,$Q$82:$Q$88))</f>
        <v>1</v>
      </c>
      <c r="S79" s="71">
        <f t="shared" si="54"/>
        <v>0</v>
      </c>
      <c r="T79" s="72">
        <f>RANK(S79,($S$73:$S$79,$S$82:$S$88))</f>
        <v>1</v>
      </c>
      <c r="U79" s="24"/>
    </row>
    <row r="80" spans="1:26" ht="15.75" collapsed="1" thickBot="1" x14ac:dyDescent="0.25">
      <c r="A80" s="40">
        <f>A72</f>
        <v>1</v>
      </c>
      <c r="B80" s="48"/>
      <c r="C80" s="59"/>
      <c r="D80" s="42"/>
      <c r="E80" s="41" t="str">
        <f>IF(SUM(E73:E79)=0,"",LARGE(E73:E79,1)+LARGE(E73:E79,2)+LARGE(E73:E79,3))</f>
        <v/>
      </c>
      <c r="F80" s="78" t="e">
        <f>RANK(E80,($E$80,$E$89))</f>
        <v>#VALUE!</v>
      </c>
      <c r="G80" s="59"/>
      <c r="H80" s="42"/>
      <c r="I80" s="41" t="str">
        <f>IF(SUM(I73:I79)=0,"",LARGE(I73:I79,1)+LARGE(I73:I79,2)+LARGE(I73:I79,3))</f>
        <v/>
      </c>
      <c r="J80" s="78" t="e">
        <f>RANK(I80,($I$80,$I$89))</f>
        <v>#VALUE!</v>
      </c>
      <c r="K80" s="59"/>
      <c r="L80" s="42"/>
      <c r="M80" s="41" t="str">
        <f>IF(SUM(M73:M79)=0,"",LARGE(M73:M79,1)+LARGE(M73:M79,2)+LARGE(M73:M79,3))</f>
        <v/>
      </c>
      <c r="N80" s="78" t="e">
        <f>RANK(M80,($M$80,$M$89))</f>
        <v>#VALUE!</v>
      </c>
      <c r="O80" s="59"/>
      <c r="P80" s="42"/>
      <c r="Q80" s="41" t="str">
        <f>IF(SUM(Q73:Q79)=0,"",LARGE(Q73:Q79,1)+LARGE(Q73:Q79,2)+LARGE(Q73:Q79,3))</f>
        <v/>
      </c>
      <c r="R80" s="78" t="e">
        <f>RANK(Q80,($Q$80,$Q$89))</f>
        <v>#VALUE!</v>
      </c>
      <c r="S80" s="45" t="e">
        <f t="shared" si="54"/>
        <v>#VALUE!</v>
      </c>
      <c r="T80" s="25" t="e">
        <f>RANK(S80,($S$80,$S$89))</f>
        <v>#VALUE!</v>
      </c>
      <c r="U80" s="24"/>
    </row>
    <row r="81" spans="1:26" s="8" customFormat="1" ht="13.5" hidden="1" outlineLevel="1" thickTop="1" x14ac:dyDescent="0.2">
      <c r="A81" s="26">
        <v>2</v>
      </c>
      <c r="B81" s="36" t="s">
        <v>0</v>
      </c>
      <c r="C81" s="57" t="s">
        <v>10</v>
      </c>
      <c r="D81" s="37" t="s">
        <v>7</v>
      </c>
      <c r="E81" s="43" t="s">
        <v>2</v>
      </c>
      <c r="F81" s="72" t="s">
        <v>14</v>
      </c>
      <c r="G81" s="57" t="s">
        <v>10</v>
      </c>
      <c r="H81" s="37" t="s">
        <v>7</v>
      </c>
      <c r="I81" s="37" t="s">
        <v>3</v>
      </c>
      <c r="J81" s="72" t="s">
        <v>14</v>
      </c>
      <c r="K81" s="57" t="s">
        <v>10</v>
      </c>
      <c r="L81" s="37" t="s">
        <v>7</v>
      </c>
      <c r="M81" s="37" t="s">
        <v>4</v>
      </c>
      <c r="N81" s="72" t="s">
        <v>14</v>
      </c>
      <c r="O81" s="57" t="s">
        <v>10</v>
      </c>
      <c r="P81" s="37" t="s">
        <v>7</v>
      </c>
      <c r="Q81" s="37" t="s">
        <v>1</v>
      </c>
      <c r="R81" s="72" t="s">
        <v>14</v>
      </c>
      <c r="S81" s="70" t="s">
        <v>8</v>
      </c>
      <c r="T81" s="17" t="s">
        <v>9</v>
      </c>
      <c r="U81" s="23"/>
      <c r="V81" s="16"/>
      <c r="W81" s="16"/>
      <c r="X81" s="16"/>
      <c r="Y81" s="16"/>
      <c r="Z81" s="16"/>
    </row>
    <row r="82" spans="1:26" hidden="1" outlineLevel="1" x14ac:dyDescent="0.2">
      <c r="A82" s="19">
        <v>6</v>
      </c>
      <c r="B82" s="22"/>
      <c r="C82" s="58"/>
      <c r="D82" s="63"/>
      <c r="E82" s="28">
        <f t="shared" ref="E82:E88" si="55">C82+D82</f>
        <v>0</v>
      </c>
      <c r="F82" s="72">
        <f>RANK(E82,($E$73:$E$79,$E$82:$E$88))</f>
        <v>1</v>
      </c>
      <c r="G82" s="58"/>
      <c r="H82" s="63"/>
      <c r="I82" s="28">
        <f t="shared" ref="I82:I88" si="56">G82+H82</f>
        <v>0</v>
      </c>
      <c r="J82" s="72">
        <f>RANK(I82,($I$73:$I$79,$I$82:$I$88))</f>
        <v>1</v>
      </c>
      <c r="K82" s="58"/>
      <c r="L82" s="63"/>
      <c r="M82" s="28">
        <f t="shared" ref="M82:M88" si="57">K82+L82</f>
        <v>0</v>
      </c>
      <c r="N82" s="72">
        <f>RANK(M82,($M$73:$M$79,$M$82:$M$88))</f>
        <v>1</v>
      </c>
      <c r="O82" s="58"/>
      <c r="P82" s="63"/>
      <c r="Q82" s="28">
        <f t="shared" ref="Q82:Q88" si="58">O82+P82</f>
        <v>0</v>
      </c>
      <c r="R82" s="72">
        <f>RANK(Q82,($Q$73:$Q$79,$Q$82:$Q$88))</f>
        <v>1</v>
      </c>
      <c r="S82" s="71">
        <f t="shared" ref="S82:S89" si="59">E82+I82+M82+Q82</f>
        <v>0</v>
      </c>
      <c r="T82" s="72">
        <f>RANK(S82,($S$73:$S$79,$S$82:$S$88))</f>
        <v>1</v>
      </c>
      <c r="U82" s="24"/>
    </row>
    <row r="83" spans="1:26" hidden="1" outlineLevel="1" x14ac:dyDescent="0.2">
      <c r="A83" s="19">
        <v>6</v>
      </c>
      <c r="B83" s="22"/>
      <c r="C83" s="58"/>
      <c r="D83" s="63"/>
      <c r="E83" s="28">
        <f t="shared" si="55"/>
        <v>0</v>
      </c>
      <c r="F83" s="72">
        <f>RANK(E83,($E$73:$E$79,$E$82:$E$88))</f>
        <v>1</v>
      </c>
      <c r="G83" s="58"/>
      <c r="H83" s="63"/>
      <c r="I83" s="28">
        <f t="shared" si="56"/>
        <v>0</v>
      </c>
      <c r="J83" s="72">
        <f>RANK(I83,($I$73:$I$79,$I$82:$I$88))</f>
        <v>1</v>
      </c>
      <c r="K83" s="58"/>
      <c r="L83" s="63"/>
      <c r="M83" s="28">
        <f t="shared" si="57"/>
        <v>0</v>
      </c>
      <c r="N83" s="72">
        <f>RANK(M83,($M$73:$M$79,$M$82:$M$88))</f>
        <v>1</v>
      </c>
      <c r="O83" s="58"/>
      <c r="P83" s="63"/>
      <c r="Q83" s="28">
        <f t="shared" si="58"/>
        <v>0</v>
      </c>
      <c r="R83" s="72">
        <f>RANK(Q83,($Q$73:$Q$79,$Q$82:$Q$88))</f>
        <v>1</v>
      </c>
      <c r="S83" s="71">
        <f t="shared" si="59"/>
        <v>0</v>
      </c>
      <c r="T83" s="72">
        <f>RANK(S83,($S$73:$S$79,$S$82:$S$88))</f>
        <v>1</v>
      </c>
      <c r="U83" s="24"/>
    </row>
    <row r="84" spans="1:26" hidden="1" outlineLevel="1" x14ac:dyDescent="0.2">
      <c r="A84" s="19">
        <v>6</v>
      </c>
      <c r="B84" s="22"/>
      <c r="C84" s="58"/>
      <c r="D84" s="63"/>
      <c r="E84" s="28">
        <f t="shared" si="55"/>
        <v>0</v>
      </c>
      <c r="F84" s="72">
        <f>RANK(E84,($E$73:$E$79,$E$82:$E$88))</f>
        <v>1</v>
      </c>
      <c r="G84" s="58"/>
      <c r="H84" s="63"/>
      <c r="I84" s="28">
        <f t="shared" si="56"/>
        <v>0</v>
      </c>
      <c r="J84" s="72">
        <f>RANK(I84,($I$73:$I$79,$I$82:$I$88))</f>
        <v>1</v>
      </c>
      <c r="K84" s="58"/>
      <c r="L84" s="63"/>
      <c r="M84" s="28">
        <f t="shared" si="57"/>
        <v>0</v>
      </c>
      <c r="N84" s="72">
        <f>RANK(M84,($M$73:$M$79,$M$82:$M$88))</f>
        <v>1</v>
      </c>
      <c r="O84" s="58"/>
      <c r="P84" s="63"/>
      <c r="Q84" s="28">
        <f t="shared" si="58"/>
        <v>0</v>
      </c>
      <c r="R84" s="72">
        <f>RANK(Q84,($Q$73:$Q$79,$Q$82:$Q$88))</f>
        <v>1</v>
      </c>
      <c r="S84" s="71">
        <f t="shared" si="59"/>
        <v>0</v>
      </c>
      <c r="T84" s="72">
        <f>RANK(S84,($S$73:$S$79,$S$82:$S$88))</f>
        <v>1</v>
      </c>
      <c r="U84" s="24"/>
    </row>
    <row r="85" spans="1:26" hidden="1" outlineLevel="1" x14ac:dyDescent="0.2">
      <c r="A85" s="19">
        <v>6</v>
      </c>
      <c r="B85" s="22"/>
      <c r="C85" s="58"/>
      <c r="D85" s="63"/>
      <c r="E85" s="28">
        <f t="shared" si="55"/>
        <v>0</v>
      </c>
      <c r="F85" s="72">
        <f>RANK(E85,($E$73:$E$79,$E$82:$E$88))</f>
        <v>1</v>
      </c>
      <c r="G85" s="58"/>
      <c r="H85" s="63"/>
      <c r="I85" s="28">
        <f t="shared" si="56"/>
        <v>0</v>
      </c>
      <c r="J85" s="72">
        <f>RANK(I85,($I$73:$I$79,$I$82:$I$88))</f>
        <v>1</v>
      </c>
      <c r="K85" s="58"/>
      <c r="L85" s="63"/>
      <c r="M85" s="28">
        <f t="shared" si="57"/>
        <v>0</v>
      </c>
      <c r="N85" s="72">
        <f>RANK(M85,($M$73:$M$79,$M$82:$M$88))</f>
        <v>1</v>
      </c>
      <c r="O85" s="58"/>
      <c r="P85" s="63"/>
      <c r="Q85" s="28">
        <f t="shared" si="58"/>
        <v>0</v>
      </c>
      <c r="R85" s="72">
        <f>RANK(Q85,($Q$73:$Q$79,$Q$82:$Q$88))</f>
        <v>1</v>
      </c>
      <c r="S85" s="71">
        <f t="shared" si="59"/>
        <v>0</v>
      </c>
      <c r="T85" s="72">
        <f>RANK(S85,($S$73:$S$79,$S$82:$S$88))</f>
        <v>1</v>
      </c>
      <c r="U85" s="24"/>
    </row>
    <row r="86" spans="1:26" hidden="1" outlineLevel="1" x14ac:dyDescent="0.2">
      <c r="A86" s="19">
        <v>6</v>
      </c>
      <c r="B86" s="22"/>
      <c r="C86" s="58"/>
      <c r="D86" s="63"/>
      <c r="E86" s="28">
        <f t="shared" si="55"/>
        <v>0</v>
      </c>
      <c r="F86" s="72">
        <f>RANK(E86,($E$73:$E$79,$E$82:$E$88))</f>
        <v>1</v>
      </c>
      <c r="G86" s="58"/>
      <c r="H86" s="63"/>
      <c r="I86" s="28">
        <f t="shared" si="56"/>
        <v>0</v>
      </c>
      <c r="J86" s="72">
        <f>RANK(I86,($I$73:$I$79,$I$82:$I$88))</f>
        <v>1</v>
      </c>
      <c r="K86" s="58"/>
      <c r="L86" s="63"/>
      <c r="M86" s="28">
        <f t="shared" si="57"/>
        <v>0</v>
      </c>
      <c r="N86" s="72">
        <f>RANK(M86,($M$73:$M$79,$M$82:$M$88))</f>
        <v>1</v>
      </c>
      <c r="O86" s="58"/>
      <c r="P86" s="63"/>
      <c r="Q86" s="28">
        <f t="shared" si="58"/>
        <v>0</v>
      </c>
      <c r="R86" s="72">
        <f>RANK(Q86,($Q$73:$Q$79,$Q$82:$Q$88))</f>
        <v>1</v>
      </c>
      <c r="S86" s="71">
        <f t="shared" si="59"/>
        <v>0</v>
      </c>
      <c r="T86" s="72">
        <f>RANK(S86,($S$73:$S$79,$S$82:$S$88))</f>
        <v>1</v>
      </c>
      <c r="U86" s="24"/>
    </row>
    <row r="87" spans="1:26" hidden="1" outlineLevel="1" x14ac:dyDescent="0.2">
      <c r="A87" s="19">
        <v>6</v>
      </c>
      <c r="B87" s="22"/>
      <c r="C87" s="58"/>
      <c r="D87" s="63"/>
      <c r="E87" s="28">
        <f t="shared" si="55"/>
        <v>0</v>
      </c>
      <c r="F87" s="72">
        <f>RANK(E87,($E$73:$E$79,$E$82:$E$88))</f>
        <v>1</v>
      </c>
      <c r="G87" s="58"/>
      <c r="H87" s="63"/>
      <c r="I87" s="28">
        <f t="shared" si="56"/>
        <v>0</v>
      </c>
      <c r="J87" s="72">
        <f>RANK(I87,($I$73:$I$79,$I$82:$I$88))</f>
        <v>1</v>
      </c>
      <c r="K87" s="58"/>
      <c r="L87" s="63"/>
      <c r="M87" s="28">
        <f t="shared" si="57"/>
        <v>0</v>
      </c>
      <c r="N87" s="72">
        <f>RANK(M87,($M$73:$M$79,$M$82:$M$88))</f>
        <v>1</v>
      </c>
      <c r="O87" s="58"/>
      <c r="P87" s="63"/>
      <c r="Q87" s="28">
        <f t="shared" si="58"/>
        <v>0</v>
      </c>
      <c r="R87" s="72">
        <f>RANK(Q87,($Q$73:$Q$79,$Q$82:$Q$88))</f>
        <v>1</v>
      </c>
      <c r="S87" s="71">
        <f t="shared" si="59"/>
        <v>0</v>
      </c>
      <c r="T87" s="72">
        <f>RANK(S87,($S$73:$S$79,$S$82:$S$88))</f>
        <v>1</v>
      </c>
      <c r="U87" s="24"/>
    </row>
    <row r="88" spans="1:26" hidden="1" outlineLevel="1" x14ac:dyDescent="0.2">
      <c r="A88" s="19">
        <v>6</v>
      </c>
      <c r="B88" s="22"/>
      <c r="C88" s="58"/>
      <c r="D88" s="63"/>
      <c r="E88" s="28">
        <f t="shared" si="55"/>
        <v>0</v>
      </c>
      <c r="F88" s="72">
        <f>RANK(E88,($E$73:$E$79,$E$82:$E$88))</f>
        <v>1</v>
      </c>
      <c r="G88" s="58"/>
      <c r="H88" s="63"/>
      <c r="I88" s="28">
        <f t="shared" si="56"/>
        <v>0</v>
      </c>
      <c r="J88" s="72">
        <f>RANK(I88,($I$73:$I$79,$I$82:$I$88))</f>
        <v>1</v>
      </c>
      <c r="K88" s="58"/>
      <c r="L88" s="63"/>
      <c r="M88" s="28">
        <f t="shared" si="57"/>
        <v>0</v>
      </c>
      <c r="N88" s="72">
        <f>RANK(M88,($M$73:$M$79,$M$82:$M$88))</f>
        <v>1</v>
      </c>
      <c r="O88" s="58"/>
      <c r="P88" s="63"/>
      <c r="Q88" s="28">
        <f t="shared" si="58"/>
        <v>0</v>
      </c>
      <c r="R88" s="72">
        <f>RANK(Q88,($Q$73:$Q$79,$Q$82:$Q$88))</f>
        <v>1</v>
      </c>
      <c r="S88" s="71">
        <f t="shared" si="59"/>
        <v>0</v>
      </c>
      <c r="T88" s="72">
        <f>RANK(S88,($S$73:$S$79,$S$82:$S$88))</f>
        <v>1</v>
      </c>
      <c r="U88" s="24"/>
    </row>
    <row r="89" spans="1:26" ht="16.5" collapsed="1" thickTop="1" thickBot="1" x14ac:dyDescent="0.25">
      <c r="A89" s="40">
        <f>A81</f>
        <v>2</v>
      </c>
      <c r="B89" s="48"/>
      <c r="C89" s="59"/>
      <c r="D89" s="42"/>
      <c r="E89" s="41" t="str">
        <f>IF(SUM(E82:E88)=0,"",LARGE(E82:E88,1)+LARGE(E82:E88,2)+LARGE(E82:E88,3))</f>
        <v/>
      </c>
      <c r="F89" s="78" t="e">
        <f>RANK(E89,($E$80,$E$89))</f>
        <v>#VALUE!</v>
      </c>
      <c r="G89" s="59"/>
      <c r="H89" s="42"/>
      <c r="I89" s="41" t="str">
        <f>IF(SUM(I82:I88)=0,"",LARGE(I82:I88,1)+LARGE(I82:I88,2)+LARGE(I82:I88,3))</f>
        <v/>
      </c>
      <c r="J89" s="78" t="e">
        <f>RANK(I89,($I$80,$I$89))</f>
        <v>#VALUE!</v>
      </c>
      <c r="K89" s="59"/>
      <c r="L89" s="42"/>
      <c r="M89" s="41" t="str">
        <f>IF(SUM(M82:M88)=0,"",LARGE(M82:M88,1)+LARGE(M82:M88,2)+LARGE(M82:M88,3))</f>
        <v/>
      </c>
      <c r="N89" s="78" t="e">
        <f>RANK(M89,($M$80,$M$89))</f>
        <v>#VALUE!</v>
      </c>
      <c r="O89" s="59"/>
      <c r="P89" s="42"/>
      <c r="Q89" s="41" t="str">
        <f>IF(SUM(Q82:Q88)=0,"",LARGE(Q82:Q88,1)+LARGE(Q82:Q88,2)+LARGE(Q82:Q88,3))</f>
        <v/>
      </c>
      <c r="R89" s="78" t="e">
        <f>RANK(Q89,($Q$80,$Q$89))</f>
        <v>#VALUE!</v>
      </c>
      <c r="S89" s="45" t="e">
        <f t="shared" si="59"/>
        <v>#VALUE!</v>
      </c>
      <c r="T89" s="25" t="e">
        <f>RANK(S89,($S$80,$S$89))</f>
        <v>#VALUE!</v>
      </c>
      <c r="U89" s="24"/>
    </row>
    <row r="90" spans="1:26" ht="14.25" thickTop="1" thickBot="1" x14ac:dyDescent="0.25">
      <c r="T90" s="10"/>
    </row>
    <row r="91" spans="1:26" s="6" customFormat="1" ht="21" thickBot="1" x14ac:dyDescent="0.35">
      <c r="A91" s="49" t="s">
        <v>21</v>
      </c>
      <c r="B91" s="20"/>
      <c r="C91" s="55"/>
      <c r="D91" s="51"/>
      <c r="E91" s="52"/>
      <c r="F91" s="75"/>
      <c r="G91" s="55"/>
      <c r="H91" s="51"/>
      <c r="I91" s="13"/>
      <c r="J91" s="75"/>
      <c r="K91" s="55"/>
      <c r="L91" s="51"/>
      <c r="M91" s="13"/>
      <c r="N91" s="75"/>
      <c r="O91" s="55"/>
      <c r="P91" s="51"/>
      <c r="Q91" s="13"/>
      <c r="R91" s="75"/>
      <c r="S91" s="69"/>
      <c r="T91" s="53"/>
      <c r="V91" s="31"/>
      <c r="W91" s="15"/>
      <c r="X91" s="15"/>
      <c r="Y91" s="15"/>
      <c r="Z91" s="15"/>
    </row>
    <row r="92" spans="1:26" s="8" customFormat="1" hidden="1" outlineLevel="1" x14ac:dyDescent="0.2">
      <c r="A92" s="26">
        <v>1</v>
      </c>
      <c r="B92" s="36" t="s">
        <v>0</v>
      </c>
      <c r="C92" s="57" t="s">
        <v>10</v>
      </c>
      <c r="D92" s="37" t="s">
        <v>7</v>
      </c>
      <c r="E92" s="43" t="s">
        <v>2</v>
      </c>
      <c r="F92" s="72" t="s">
        <v>14</v>
      </c>
      <c r="G92" s="57" t="s">
        <v>10</v>
      </c>
      <c r="H92" s="37" t="s">
        <v>7</v>
      </c>
      <c r="I92" s="37" t="s">
        <v>3</v>
      </c>
      <c r="J92" s="72" t="s">
        <v>14</v>
      </c>
      <c r="K92" s="57" t="s">
        <v>10</v>
      </c>
      <c r="L92" s="37" t="s">
        <v>7</v>
      </c>
      <c r="M92" s="37" t="s">
        <v>4</v>
      </c>
      <c r="N92" s="72" t="s">
        <v>14</v>
      </c>
      <c r="O92" s="57" t="s">
        <v>10</v>
      </c>
      <c r="P92" s="37" t="s">
        <v>7</v>
      </c>
      <c r="Q92" s="37" t="s">
        <v>1</v>
      </c>
      <c r="R92" s="72" t="s">
        <v>14</v>
      </c>
      <c r="S92" s="70" t="s">
        <v>8</v>
      </c>
      <c r="T92" s="44" t="s">
        <v>9</v>
      </c>
      <c r="U92" s="23"/>
      <c r="V92" s="16"/>
      <c r="W92" s="16"/>
      <c r="X92" s="16"/>
      <c r="Y92" s="16"/>
      <c r="Z92" s="16"/>
    </row>
    <row r="93" spans="1:26" hidden="1" outlineLevel="1" x14ac:dyDescent="0.2">
      <c r="A93" s="19">
        <v>7</v>
      </c>
      <c r="B93" s="22"/>
      <c r="C93" s="58"/>
      <c r="D93" s="63"/>
      <c r="E93" s="28">
        <f t="shared" ref="E93:E99" si="60">C93+D93</f>
        <v>0</v>
      </c>
      <c r="F93" s="72">
        <f t="shared" ref="F93:F99" si="61">RANK(E93,$E$93:$E$99)</f>
        <v>1</v>
      </c>
      <c r="G93" s="58"/>
      <c r="H93" s="63"/>
      <c r="I93" s="28">
        <f t="shared" ref="I93:I99" si="62">G93+H93</f>
        <v>0</v>
      </c>
      <c r="J93" s="72">
        <f t="shared" ref="J93:J99" si="63">RANK(I93,$I$93:$I$99)</f>
        <v>1</v>
      </c>
      <c r="K93" s="58"/>
      <c r="L93" s="63"/>
      <c r="M93" s="28">
        <f t="shared" ref="M93:M99" si="64">K93+L93</f>
        <v>0</v>
      </c>
      <c r="N93" s="72">
        <f t="shared" ref="N93:N99" si="65">RANK(M93,$M$93:$M$99)</f>
        <v>1</v>
      </c>
      <c r="O93" s="58"/>
      <c r="P93" s="63"/>
      <c r="Q93" s="28">
        <f t="shared" ref="Q93:Q99" si="66">O93+P93</f>
        <v>0</v>
      </c>
      <c r="R93" s="72">
        <f t="shared" ref="R93:R99" si="67">RANK(Q93,$Q$93:$Q$99)</f>
        <v>1</v>
      </c>
      <c r="S93" s="71">
        <f t="shared" ref="S93:S100" si="68">E93+I93+M93+Q93</f>
        <v>0</v>
      </c>
      <c r="T93" s="72">
        <f t="shared" ref="T93:T99" si="69">RANK(S93,$S$93:$S$99)</f>
        <v>1</v>
      </c>
      <c r="U93" s="24"/>
    </row>
    <row r="94" spans="1:26" hidden="1" outlineLevel="1" x14ac:dyDescent="0.2">
      <c r="A94" s="19">
        <v>7</v>
      </c>
      <c r="B94" s="22"/>
      <c r="C94" s="58"/>
      <c r="D94" s="63"/>
      <c r="E94" s="28">
        <f t="shared" si="60"/>
        <v>0</v>
      </c>
      <c r="F94" s="72">
        <f t="shared" si="61"/>
        <v>1</v>
      </c>
      <c r="G94" s="58"/>
      <c r="H94" s="63"/>
      <c r="I94" s="28">
        <f t="shared" si="62"/>
        <v>0</v>
      </c>
      <c r="J94" s="72">
        <f t="shared" si="63"/>
        <v>1</v>
      </c>
      <c r="K94" s="58"/>
      <c r="L94" s="63"/>
      <c r="M94" s="28">
        <f t="shared" si="64"/>
        <v>0</v>
      </c>
      <c r="N94" s="72">
        <f t="shared" si="65"/>
        <v>1</v>
      </c>
      <c r="O94" s="58"/>
      <c r="P94" s="63"/>
      <c r="Q94" s="28">
        <f t="shared" si="66"/>
        <v>0</v>
      </c>
      <c r="R94" s="72">
        <f t="shared" si="67"/>
        <v>1</v>
      </c>
      <c r="S94" s="71">
        <f t="shared" si="68"/>
        <v>0</v>
      </c>
      <c r="T94" s="72">
        <f t="shared" si="69"/>
        <v>1</v>
      </c>
      <c r="U94" s="24"/>
    </row>
    <row r="95" spans="1:26" hidden="1" outlineLevel="1" x14ac:dyDescent="0.2">
      <c r="A95" s="19">
        <v>7</v>
      </c>
      <c r="B95" s="22"/>
      <c r="C95" s="58"/>
      <c r="D95" s="63"/>
      <c r="E95" s="28">
        <f t="shared" si="60"/>
        <v>0</v>
      </c>
      <c r="F95" s="72">
        <f t="shared" si="61"/>
        <v>1</v>
      </c>
      <c r="G95" s="58"/>
      <c r="H95" s="63"/>
      <c r="I95" s="28">
        <f t="shared" si="62"/>
        <v>0</v>
      </c>
      <c r="J95" s="72">
        <f t="shared" si="63"/>
        <v>1</v>
      </c>
      <c r="K95" s="58"/>
      <c r="L95" s="63"/>
      <c r="M95" s="28">
        <f t="shared" si="64"/>
        <v>0</v>
      </c>
      <c r="N95" s="72">
        <f t="shared" si="65"/>
        <v>1</v>
      </c>
      <c r="O95" s="58"/>
      <c r="P95" s="63"/>
      <c r="Q95" s="28">
        <f t="shared" si="66"/>
        <v>0</v>
      </c>
      <c r="R95" s="72">
        <f t="shared" si="67"/>
        <v>1</v>
      </c>
      <c r="S95" s="71">
        <f t="shared" si="68"/>
        <v>0</v>
      </c>
      <c r="T95" s="72">
        <f t="shared" si="69"/>
        <v>1</v>
      </c>
      <c r="U95" s="24"/>
    </row>
    <row r="96" spans="1:26" hidden="1" outlineLevel="1" x14ac:dyDescent="0.2">
      <c r="A96" s="19">
        <v>7</v>
      </c>
      <c r="B96" s="22"/>
      <c r="C96" s="58"/>
      <c r="D96" s="63"/>
      <c r="E96" s="28">
        <f t="shared" si="60"/>
        <v>0</v>
      </c>
      <c r="F96" s="72">
        <f t="shared" si="61"/>
        <v>1</v>
      </c>
      <c r="G96" s="58"/>
      <c r="H96" s="63"/>
      <c r="I96" s="28">
        <f t="shared" si="62"/>
        <v>0</v>
      </c>
      <c r="J96" s="72">
        <f t="shared" si="63"/>
        <v>1</v>
      </c>
      <c r="K96" s="58"/>
      <c r="L96" s="63"/>
      <c r="M96" s="28">
        <f t="shared" si="64"/>
        <v>0</v>
      </c>
      <c r="N96" s="72">
        <f t="shared" si="65"/>
        <v>1</v>
      </c>
      <c r="O96" s="58"/>
      <c r="P96" s="63"/>
      <c r="Q96" s="28">
        <f t="shared" si="66"/>
        <v>0</v>
      </c>
      <c r="R96" s="72">
        <f t="shared" si="67"/>
        <v>1</v>
      </c>
      <c r="S96" s="71">
        <f t="shared" si="68"/>
        <v>0</v>
      </c>
      <c r="T96" s="72">
        <f t="shared" si="69"/>
        <v>1</v>
      </c>
      <c r="U96" s="24"/>
    </row>
    <row r="97" spans="1:26" hidden="1" outlineLevel="1" x14ac:dyDescent="0.2">
      <c r="A97" s="19">
        <v>7</v>
      </c>
      <c r="B97" s="22"/>
      <c r="C97" s="58"/>
      <c r="D97" s="63"/>
      <c r="E97" s="28">
        <f t="shared" si="60"/>
        <v>0</v>
      </c>
      <c r="F97" s="72">
        <f t="shared" si="61"/>
        <v>1</v>
      </c>
      <c r="G97" s="58"/>
      <c r="H97" s="63"/>
      <c r="I97" s="28">
        <f t="shared" si="62"/>
        <v>0</v>
      </c>
      <c r="J97" s="72">
        <f t="shared" si="63"/>
        <v>1</v>
      </c>
      <c r="K97" s="58"/>
      <c r="L97" s="63"/>
      <c r="M97" s="28">
        <f t="shared" si="64"/>
        <v>0</v>
      </c>
      <c r="N97" s="72">
        <f t="shared" si="65"/>
        <v>1</v>
      </c>
      <c r="O97" s="58"/>
      <c r="P97" s="63"/>
      <c r="Q97" s="28">
        <f t="shared" si="66"/>
        <v>0</v>
      </c>
      <c r="R97" s="72">
        <f t="shared" si="67"/>
        <v>1</v>
      </c>
      <c r="S97" s="71">
        <f t="shared" si="68"/>
        <v>0</v>
      </c>
      <c r="T97" s="72">
        <f t="shared" si="69"/>
        <v>1</v>
      </c>
      <c r="U97" s="24"/>
    </row>
    <row r="98" spans="1:26" hidden="1" outlineLevel="1" x14ac:dyDescent="0.2">
      <c r="A98" s="19">
        <v>7</v>
      </c>
      <c r="B98" s="22"/>
      <c r="C98" s="58"/>
      <c r="D98" s="63"/>
      <c r="E98" s="28">
        <f t="shared" si="60"/>
        <v>0</v>
      </c>
      <c r="F98" s="72">
        <f t="shared" si="61"/>
        <v>1</v>
      </c>
      <c r="G98" s="58"/>
      <c r="H98" s="63"/>
      <c r="I98" s="28">
        <f t="shared" si="62"/>
        <v>0</v>
      </c>
      <c r="J98" s="72">
        <f t="shared" si="63"/>
        <v>1</v>
      </c>
      <c r="K98" s="58"/>
      <c r="L98" s="63"/>
      <c r="M98" s="28">
        <f t="shared" si="64"/>
        <v>0</v>
      </c>
      <c r="N98" s="72">
        <f t="shared" si="65"/>
        <v>1</v>
      </c>
      <c r="O98" s="58"/>
      <c r="P98" s="63"/>
      <c r="Q98" s="28">
        <f t="shared" si="66"/>
        <v>0</v>
      </c>
      <c r="R98" s="72">
        <f t="shared" si="67"/>
        <v>1</v>
      </c>
      <c r="S98" s="71">
        <f t="shared" si="68"/>
        <v>0</v>
      </c>
      <c r="T98" s="72">
        <f t="shared" si="69"/>
        <v>1</v>
      </c>
      <c r="U98" s="24"/>
    </row>
    <row r="99" spans="1:26" hidden="1" outlineLevel="1" x14ac:dyDescent="0.2">
      <c r="A99" s="19">
        <v>7</v>
      </c>
      <c r="B99" s="22"/>
      <c r="C99" s="58"/>
      <c r="D99" s="63"/>
      <c r="E99" s="28">
        <f t="shared" si="60"/>
        <v>0</v>
      </c>
      <c r="F99" s="72">
        <f t="shared" si="61"/>
        <v>1</v>
      </c>
      <c r="G99" s="58"/>
      <c r="H99" s="63"/>
      <c r="I99" s="28">
        <f t="shared" si="62"/>
        <v>0</v>
      </c>
      <c r="J99" s="72">
        <f t="shared" si="63"/>
        <v>1</v>
      </c>
      <c r="K99" s="58"/>
      <c r="L99" s="63"/>
      <c r="M99" s="28">
        <f t="shared" si="64"/>
        <v>0</v>
      </c>
      <c r="N99" s="72">
        <f t="shared" si="65"/>
        <v>1</v>
      </c>
      <c r="O99" s="58"/>
      <c r="P99" s="63"/>
      <c r="Q99" s="28">
        <f t="shared" si="66"/>
        <v>0</v>
      </c>
      <c r="R99" s="72">
        <f t="shared" si="67"/>
        <v>1</v>
      </c>
      <c r="S99" s="71">
        <f t="shared" si="68"/>
        <v>0</v>
      </c>
      <c r="T99" s="72">
        <f t="shared" si="69"/>
        <v>1</v>
      </c>
      <c r="U99" s="24"/>
    </row>
    <row r="100" spans="1:26" ht="15.75" collapsed="1" thickBot="1" x14ac:dyDescent="0.25">
      <c r="A100" s="40">
        <f>A92</f>
        <v>1</v>
      </c>
      <c r="B100" s="48"/>
      <c r="C100" s="59"/>
      <c r="D100" s="42"/>
      <c r="E100" s="41" t="str">
        <f>IF(SUM(E93:E99)=0,"",LARGE(E93:E99,1)+LARGE(E93:E99,2)+LARGE(E93:E99,3))</f>
        <v/>
      </c>
      <c r="F100" s="78" t="e">
        <f>RANK(E100,E100)</f>
        <v>#VALUE!</v>
      </c>
      <c r="G100" s="59"/>
      <c r="H100" s="42"/>
      <c r="I100" s="41" t="str">
        <f>IF(SUM(I93:I99)=0,"",LARGE(I93:I99,1)+LARGE(I93:I99,2)+LARGE(I93:I99,3))</f>
        <v/>
      </c>
      <c r="J100" s="78" t="e">
        <f>RANK(I100,I100)</f>
        <v>#VALUE!</v>
      </c>
      <c r="K100" s="59"/>
      <c r="L100" s="42"/>
      <c r="M100" s="41" t="str">
        <f>IF(SUM(M93:M99)=0,"",LARGE(M93:M99,1)+LARGE(M93:M99,2)+LARGE(M93:M99,3))</f>
        <v/>
      </c>
      <c r="N100" s="78" t="e">
        <f>RANK(M100,M100)</f>
        <v>#VALUE!</v>
      </c>
      <c r="O100" s="59"/>
      <c r="P100" s="42"/>
      <c r="Q100" s="41" t="str">
        <f>IF(SUM(Q93:Q99)=0,"",LARGE(Q93:Q99,1)+LARGE(Q93:Q99,2)+LARGE(Q93:Q99,3))</f>
        <v/>
      </c>
      <c r="R100" s="78" t="e">
        <f>RANK(Q100,Q100)</f>
        <v>#VALUE!</v>
      </c>
      <c r="S100" s="45" t="e">
        <f t="shared" si="68"/>
        <v>#VALUE!</v>
      </c>
      <c r="T100" s="25" t="e">
        <f>RANK(S100,S100)</f>
        <v>#VALUE!</v>
      </c>
      <c r="U100" s="24"/>
    </row>
    <row r="101" spans="1:26" s="8" customFormat="1" ht="13.5" hidden="1" outlineLevel="1" thickTop="1" x14ac:dyDescent="0.2">
      <c r="A101" s="26">
        <v>1</v>
      </c>
      <c r="B101" s="36" t="s">
        <v>0</v>
      </c>
      <c r="C101" s="57" t="s">
        <v>10</v>
      </c>
      <c r="D101" s="37" t="s">
        <v>7</v>
      </c>
      <c r="E101" s="43" t="s">
        <v>2</v>
      </c>
      <c r="F101" s="72" t="s">
        <v>14</v>
      </c>
      <c r="G101" s="57" t="s">
        <v>10</v>
      </c>
      <c r="H101" s="37" t="s">
        <v>7</v>
      </c>
      <c r="I101" s="37" t="s">
        <v>3</v>
      </c>
      <c r="J101" s="72" t="s">
        <v>14</v>
      </c>
      <c r="K101" s="57" t="s">
        <v>10</v>
      </c>
      <c r="L101" s="37" t="s">
        <v>7</v>
      </c>
      <c r="M101" s="37" t="s">
        <v>4</v>
      </c>
      <c r="N101" s="72" t="s">
        <v>14</v>
      </c>
      <c r="O101" s="57" t="s">
        <v>10</v>
      </c>
      <c r="P101" s="37" t="s">
        <v>7</v>
      </c>
      <c r="Q101" s="37" t="s">
        <v>1</v>
      </c>
      <c r="R101" s="72" t="s">
        <v>14</v>
      </c>
      <c r="S101" s="70" t="s">
        <v>8</v>
      </c>
      <c r="T101" s="44" t="s">
        <v>9</v>
      </c>
      <c r="U101" s="23"/>
      <c r="V101" s="16"/>
      <c r="W101" s="16"/>
      <c r="X101" s="16"/>
      <c r="Y101" s="16"/>
      <c r="Z101" s="16"/>
    </row>
    <row r="102" spans="1:26" hidden="1" outlineLevel="1" x14ac:dyDescent="0.2">
      <c r="A102" s="19">
        <v>7</v>
      </c>
      <c r="B102" s="22"/>
      <c r="C102" s="58"/>
      <c r="D102" s="63"/>
      <c r="E102" s="28">
        <f t="shared" ref="E102:E108" si="70">C102+D102</f>
        <v>0</v>
      </c>
      <c r="F102" s="72">
        <f t="shared" ref="F102:F108" si="71">RANK(E102,$E$93:$E$99)</f>
        <v>1</v>
      </c>
      <c r="G102" s="58"/>
      <c r="H102" s="63"/>
      <c r="I102" s="28">
        <f t="shared" ref="I102:I108" si="72">G102+H102</f>
        <v>0</v>
      </c>
      <c r="J102" s="72">
        <f t="shared" ref="J102:J108" si="73">RANK(I102,$I$93:$I$99)</f>
        <v>1</v>
      </c>
      <c r="K102" s="58"/>
      <c r="L102" s="63"/>
      <c r="M102" s="28">
        <f t="shared" ref="M102:M108" si="74">K102+L102</f>
        <v>0</v>
      </c>
      <c r="N102" s="72">
        <f t="shared" ref="N102:N108" si="75">RANK(M102,$M$93:$M$99)</f>
        <v>1</v>
      </c>
      <c r="O102" s="58"/>
      <c r="P102" s="63"/>
      <c r="Q102" s="28">
        <f t="shared" ref="Q102:Q108" si="76">O102+P102</f>
        <v>0</v>
      </c>
      <c r="R102" s="72">
        <f t="shared" ref="R102:R108" si="77">RANK(Q102,$Q$93:$Q$99)</f>
        <v>1</v>
      </c>
      <c r="S102" s="71">
        <f t="shared" ref="S102:S109" si="78">E102+I102+M102+Q102</f>
        <v>0</v>
      </c>
      <c r="T102" s="72">
        <f t="shared" ref="T102:T108" si="79">RANK(S102,$S$93:$S$99)</f>
        <v>1</v>
      </c>
      <c r="U102" s="24"/>
    </row>
    <row r="103" spans="1:26" hidden="1" outlineLevel="1" x14ac:dyDescent="0.2">
      <c r="A103" s="19">
        <v>7</v>
      </c>
      <c r="B103" s="22"/>
      <c r="C103" s="58"/>
      <c r="D103" s="63"/>
      <c r="E103" s="28">
        <f t="shared" si="70"/>
        <v>0</v>
      </c>
      <c r="F103" s="72">
        <f t="shared" si="71"/>
        <v>1</v>
      </c>
      <c r="G103" s="58"/>
      <c r="H103" s="63"/>
      <c r="I103" s="28">
        <f t="shared" si="72"/>
        <v>0</v>
      </c>
      <c r="J103" s="72">
        <f t="shared" si="73"/>
        <v>1</v>
      </c>
      <c r="K103" s="58"/>
      <c r="L103" s="63"/>
      <c r="M103" s="28">
        <f t="shared" si="74"/>
        <v>0</v>
      </c>
      <c r="N103" s="72">
        <f t="shared" si="75"/>
        <v>1</v>
      </c>
      <c r="O103" s="58"/>
      <c r="P103" s="63"/>
      <c r="Q103" s="28">
        <f t="shared" si="76"/>
        <v>0</v>
      </c>
      <c r="R103" s="72">
        <f t="shared" si="77"/>
        <v>1</v>
      </c>
      <c r="S103" s="71">
        <f t="shared" si="78"/>
        <v>0</v>
      </c>
      <c r="T103" s="72">
        <f t="shared" si="79"/>
        <v>1</v>
      </c>
      <c r="U103" s="24"/>
    </row>
    <row r="104" spans="1:26" hidden="1" outlineLevel="1" x14ac:dyDescent="0.2">
      <c r="A104" s="19">
        <v>7</v>
      </c>
      <c r="B104" s="22"/>
      <c r="C104" s="58"/>
      <c r="D104" s="63"/>
      <c r="E104" s="28">
        <f t="shared" si="70"/>
        <v>0</v>
      </c>
      <c r="F104" s="72">
        <f t="shared" si="71"/>
        <v>1</v>
      </c>
      <c r="G104" s="58"/>
      <c r="H104" s="63"/>
      <c r="I104" s="28">
        <f t="shared" si="72"/>
        <v>0</v>
      </c>
      <c r="J104" s="72">
        <f t="shared" si="73"/>
        <v>1</v>
      </c>
      <c r="K104" s="58"/>
      <c r="L104" s="63"/>
      <c r="M104" s="28">
        <f t="shared" si="74"/>
        <v>0</v>
      </c>
      <c r="N104" s="72">
        <f t="shared" si="75"/>
        <v>1</v>
      </c>
      <c r="O104" s="58"/>
      <c r="P104" s="63"/>
      <c r="Q104" s="28">
        <f t="shared" si="76"/>
        <v>0</v>
      </c>
      <c r="R104" s="72">
        <f t="shared" si="77"/>
        <v>1</v>
      </c>
      <c r="S104" s="71">
        <f t="shared" si="78"/>
        <v>0</v>
      </c>
      <c r="T104" s="72">
        <f t="shared" si="79"/>
        <v>1</v>
      </c>
      <c r="U104" s="24"/>
    </row>
    <row r="105" spans="1:26" hidden="1" outlineLevel="1" x14ac:dyDescent="0.2">
      <c r="A105" s="19">
        <v>7</v>
      </c>
      <c r="B105" s="22"/>
      <c r="C105" s="58"/>
      <c r="D105" s="63"/>
      <c r="E105" s="28">
        <f t="shared" si="70"/>
        <v>0</v>
      </c>
      <c r="F105" s="72">
        <f t="shared" si="71"/>
        <v>1</v>
      </c>
      <c r="G105" s="58"/>
      <c r="H105" s="63"/>
      <c r="I105" s="28">
        <f t="shared" si="72"/>
        <v>0</v>
      </c>
      <c r="J105" s="72">
        <f t="shared" si="73"/>
        <v>1</v>
      </c>
      <c r="K105" s="58"/>
      <c r="L105" s="63"/>
      <c r="M105" s="28">
        <f t="shared" si="74"/>
        <v>0</v>
      </c>
      <c r="N105" s="72">
        <f t="shared" si="75"/>
        <v>1</v>
      </c>
      <c r="O105" s="58"/>
      <c r="P105" s="63"/>
      <c r="Q105" s="28">
        <f t="shared" si="76"/>
        <v>0</v>
      </c>
      <c r="R105" s="72">
        <f t="shared" si="77"/>
        <v>1</v>
      </c>
      <c r="S105" s="71">
        <f t="shared" si="78"/>
        <v>0</v>
      </c>
      <c r="T105" s="72">
        <f t="shared" si="79"/>
        <v>1</v>
      </c>
      <c r="U105" s="24"/>
    </row>
    <row r="106" spans="1:26" hidden="1" outlineLevel="1" x14ac:dyDescent="0.2">
      <c r="A106" s="19">
        <v>7</v>
      </c>
      <c r="B106" s="22"/>
      <c r="C106" s="58"/>
      <c r="D106" s="63"/>
      <c r="E106" s="28">
        <f t="shared" si="70"/>
        <v>0</v>
      </c>
      <c r="F106" s="72">
        <f t="shared" si="71"/>
        <v>1</v>
      </c>
      <c r="G106" s="58"/>
      <c r="H106" s="63"/>
      <c r="I106" s="28">
        <f t="shared" si="72"/>
        <v>0</v>
      </c>
      <c r="J106" s="72">
        <f t="shared" si="73"/>
        <v>1</v>
      </c>
      <c r="K106" s="58"/>
      <c r="L106" s="63"/>
      <c r="M106" s="28">
        <f t="shared" si="74"/>
        <v>0</v>
      </c>
      <c r="N106" s="72">
        <f t="shared" si="75"/>
        <v>1</v>
      </c>
      <c r="O106" s="58"/>
      <c r="P106" s="63"/>
      <c r="Q106" s="28">
        <f t="shared" si="76"/>
        <v>0</v>
      </c>
      <c r="R106" s="72">
        <f t="shared" si="77"/>
        <v>1</v>
      </c>
      <c r="S106" s="71">
        <f t="shared" si="78"/>
        <v>0</v>
      </c>
      <c r="T106" s="72">
        <f t="shared" si="79"/>
        <v>1</v>
      </c>
      <c r="U106" s="24"/>
    </row>
    <row r="107" spans="1:26" hidden="1" outlineLevel="1" x14ac:dyDescent="0.2">
      <c r="A107" s="19">
        <v>7</v>
      </c>
      <c r="B107" s="22"/>
      <c r="C107" s="58"/>
      <c r="D107" s="63"/>
      <c r="E107" s="28">
        <f t="shared" si="70"/>
        <v>0</v>
      </c>
      <c r="F107" s="72">
        <f t="shared" si="71"/>
        <v>1</v>
      </c>
      <c r="G107" s="58"/>
      <c r="H107" s="63"/>
      <c r="I107" s="28">
        <f t="shared" si="72"/>
        <v>0</v>
      </c>
      <c r="J107" s="72">
        <f t="shared" si="73"/>
        <v>1</v>
      </c>
      <c r="K107" s="58"/>
      <c r="L107" s="63"/>
      <c r="M107" s="28">
        <f t="shared" si="74"/>
        <v>0</v>
      </c>
      <c r="N107" s="72">
        <f t="shared" si="75"/>
        <v>1</v>
      </c>
      <c r="O107" s="58"/>
      <c r="P107" s="63"/>
      <c r="Q107" s="28">
        <f t="shared" si="76"/>
        <v>0</v>
      </c>
      <c r="R107" s="72">
        <f t="shared" si="77"/>
        <v>1</v>
      </c>
      <c r="S107" s="71">
        <f t="shared" si="78"/>
        <v>0</v>
      </c>
      <c r="T107" s="72">
        <f t="shared" si="79"/>
        <v>1</v>
      </c>
      <c r="U107" s="24"/>
    </row>
    <row r="108" spans="1:26" hidden="1" outlineLevel="1" x14ac:dyDescent="0.2">
      <c r="A108" s="19">
        <v>7</v>
      </c>
      <c r="B108" s="22"/>
      <c r="C108" s="58"/>
      <c r="D108" s="63"/>
      <c r="E108" s="28">
        <f t="shared" si="70"/>
        <v>0</v>
      </c>
      <c r="F108" s="72">
        <f t="shared" si="71"/>
        <v>1</v>
      </c>
      <c r="G108" s="58"/>
      <c r="H108" s="63"/>
      <c r="I108" s="28">
        <f t="shared" si="72"/>
        <v>0</v>
      </c>
      <c r="J108" s="72">
        <f t="shared" si="73"/>
        <v>1</v>
      </c>
      <c r="K108" s="58"/>
      <c r="L108" s="63"/>
      <c r="M108" s="28">
        <f t="shared" si="74"/>
        <v>0</v>
      </c>
      <c r="N108" s="72">
        <f t="shared" si="75"/>
        <v>1</v>
      </c>
      <c r="O108" s="58"/>
      <c r="P108" s="63"/>
      <c r="Q108" s="28">
        <f t="shared" si="76"/>
        <v>0</v>
      </c>
      <c r="R108" s="72">
        <f t="shared" si="77"/>
        <v>1</v>
      </c>
      <c r="S108" s="71">
        <f t="shared" si="78"/>
        <v>0</v>
      </c>
      <c r="T108" s="72">
        <f t="shared" si="79"/>
        <v>1</v>
      </c>
      <c r="U108" s="24"/>
    </row>
    <row r="109" spans="1:26" ht="16.5" collapsed="1" thickTop="1" thickBot="1" x14ac:dyDescent="0.25">
      <c r="A109" s="40">
        <f>A101</f>
        <v>1</v>
      </c>
      <c r="B109" s="48"/>
      <c r="C109" s="59"/>
      <c r="D109" s="42"/>
      <c r="E109" s="41" t="str">
        <f>IF(SUM(E102:E108)=0,"",LARGE(E102:E108,1)+LARGE(E102:E108,2)+LARGE(E102:E108,3))</f>
        <v/>
      </c>
      <c r="F109" s="78" t="e">
        <f>RANK(E109,E109)</f>
        <v>#VALUE!</v>
      </c>
      <c r="G109" s="59"/>
      <c r="H109" s="42"/>
      <c r="I109" s="41" t="str">
        <f>IF(SUM(I102:I108)=0,"",LARGE(I102:I108,1)+LARGE(I102:I108,2)+LARGE(I102:I108,3))</f>
        <v/>
      </c>
      <c r="J109" s="78" t="e">
        <f>RANK(I109,I109)</f>
        <v>#VALUE!</v>
      </c>
      <c r="K109" s="59"/>
      <c r="L109" s="42"/>
      <c r="M109" s="41" t="str">
        <f>IF(SUM(M102:M108)=0,"",LARGE(M102:M108,1)+LARGE(M102:M108,2)+LARGE(M102:M108,3))</f>
        <v/>
      </c>
      <c r="N109" s="78" t="e">
        <f>RANK(M109,M109)</f>
        <v>#VALUE!</v>
      </c>
      <c r="O109" s="59"/>
      <c r="P109" s="42"/>
      <c r="Q109" s="41" t="str">
        <f>IF(SUM(Q102:Q108)=0,"",LARGE(Q102:Q108,1)+LARGE(Q102:Q108,2)+LARGE(Q102:Q108,3))</f>
        <v/>
      </c>
      <c r="R109" s="78" t="e">
        <f>RANK(Q109,Q109)</f>
        <v>#VALUE!</v>
      </c>
      <c r="S109" s="45" t="e">
        <f t="shared" si="78"/>
        <v>#VALUE!</v>
      </c>
      <c r="T109" s="25" t="e">
        <f>RANK(S109,S109)</f>
        <v>#VALUE!</v>
      </c>
      <c r="U109" s="24"/>
    </row>
    <row r="110" spans="1:26" s="88" customFormat="1" ht="14.25" thickTop="1" thickBot="1" x14ac:dyDescent="0.25">
      <c r="A110" s="81"/>
      <c r="B110" s="82"/>
      <c r="C110" s="60"/>
      <c r="D110" s="83"/>
      <c r="E110" s="64"/>
      <c r="F110" s="74"/>
      <c r="G110" s="60"/>
      <c r="H110" s="83"/>
      <c r="I110" s="83"/>
      <c r="J110" s="74"/>
      <c r="K110" s="60"/>
      <c r="L110" s="83"/>
      <c r="M110" s="83"/>
      <c r="N110" s="74"/>
      <c r="O110" s="60"/>
      <c r="P110" s="83"/>
      <c r="Q110" s="83"/>
      <c r="R110" s="74"/>
      <c r="S110" s="84"/>
      <c r="T110" s="85"/>
      <c r="U110" s="86"/>
      <c r="V110" s="87"/>
      <c r="W110" s="87"/>
      <c r="X110" s="87"/>
      <c r="Y110" s="87"/>
      <c r="Z110" s="87"/>
    </row>
    <row r="111" spans="1:26" s="6" customFormat="1" ht="21" thickBot="1" x14ac:dyDescent="0.35">
      <c r="A111" s="49" t="s">
        <v>22</v>
      </c>
      <c r="B111" s="20"/>
      <c r="C111" s="55"/>
      <c r="D111" s="51"/>
      <c r="E111" s="52"/>
      <c r="F111" s="75"/>
      <c r="G111" s="55"/>
      <c r="H111" s="51"/>
      <c r="I111" s="13"/>
      <c r="J111" s="75"/>
      <c r="K111" s="55"/>
      <c r="L111" s="51"/>
      <c r="M111" s="13"/>
      <c r="N111" s="75"/>
      <c r="O111" s="55"/>
      <c r="P111" s="51"/>
      <c r="Q111" s="13"/>
      <c r="R111" s="75"/>
      <c r="S111" s="69"/>
      <c r="T111" s="53"/>
      <c r="V111" s="31"/>
      <c r="W111" s="15"/>
      <c r="X111" s="15"/>
      <c r="Y111" s="15"/>
      <c r="Z111" s="15"/>
    </row>
    <row r="112" spans="1:26" s="8" customFormat="1" hidden="1" outlineLevel="1" x14ac:dyDescent="0.2">
      <c r="A112" s="26">
        <v>1</v>
      </c>
      <c r="B112" s="36" t="s">
        <v>0</v>
      </c>
      <c r="C112" s="57" t="s">
        <v>10</v>
      </c>
      <c r="D112" s="37" t="s">
        <v>7</v>
      </c>
      <c r="E112" s="43" t="s">
        <v>2</v>
      </c>
      <c r="F112" s="72" t="s">
        <v>14</v>
      </c>
      <c r="G112" s="57" t="s">
        <v>10</v>
      </c>
      <c r="H112" s="37" t="s">
        <v>7</v>
      </c>
      <c r="I112" s="37" t="s">
        <v>3</v>
      </c>
      <c r="J112" s="72" t="s">
        <v>14</v>
      </c>
      <c r="K112" s="57" t="s">
        <v>10</v>
      </c>
      <c r="L112" s="37" t="s">
        <v>7</v>
      </c>
      <c r="M112" s="37" t="s">
        <v>4</v>
      </c>
      <c r="N112" s="72" t="s">
        <v>14</v>
      </c>
      <c r="O112" s="57" t="s">
        <v>10</v>
      </c>
      <c r="P112" s="37" t="s">
        <v>7</v>
      </c>
      <c r="Q112" s="37" t="s">
        <v>1</v>
      </c>
      <c r="R112" s="72" t="s">
        <v>14</v>
      </c>
      <c r="S112" s="70" t="s">
        <v>8</v>
      </c>
      <c r="T112" s="44" t="s">
        <v>9</v>
      </c>
      <c r="U112" s="23"/>
      <c r="V112" s="16"/>
      <c r="W112" s="16"/>
      <c r="X112" s="16"/>
      <c r="Y112" s="16"/>
      <c r="Z112" s="16"/>
    </row>
    <row r="113" spans="1:26" hidden="1" outlineLevel="1" x14ac:dyDescent="0.2">
      <c r="A113" s="19">
        <v>8</v>
      </c>
      <c r="B113" s="22"/>
      <c r="C113" s="58"/>
      <c r="D113" s="63"/>
      <c r="E113" s="28">
        <f t="shared" ref="E113:E119" si="80">C113+D113</f>
        <v>0</v>
      </c>
      <c r="F113" s="72">
        <f t="shared" ref="F113:F119" si="81">RANK(E113,$E$93:$E$99)</f>
        <v>1</v>
      </c>
      <c r="G113" s="58"/>
      <c r="H113" s="63"/>
      <c r="I113" s="28">
        <f t="shared" ref="I113:I119" si="82">G113+H113</f>
        <v>0</v>
      </c>
      <c r="J113" s="72">
        <f t="shared" ref="J113:J119" si="83">RANK(I113,$I$93:$I$99)</f>
        <v>1</v>
      </c>
      <c r="K113" s="58"/>
      <c r="L113" s="63"/>
      <c r="M113" s="28">
        <f t="shared" ref="M113:M119" si="84">K113+L113</f>
        <v>0</v>
      </c>
      <c r="N113" s="72">
        <f t="shared" ref="N113:N119" si="85">RANK(M113,$M$93:$M$99)</f>
        <v>1</v>
      </c>
      <c r="O113" s="58"/>
      <c r="P113" s="63"/>
      <c r="Q113" s="28">
        <f t="shared" ref="Q113:Q119" si="86">O113+P113</f>
        <v>0</v>
      </c>
      <c r="R113" s="72">
        <f t="shared" ref="R113:R119" si="87">RANK(Q113,$Q$93:$Q$99)</f>
        <v>1</v>
      </c>
      <c r="S113" s="71">
        <f t="shared" ref="S113:S120" si="88">E113+I113+M113+Q113</f>
        <v>0</v>
      </c>
      <c r="T113" s="72">
        <f t="shared" ref="T113:T119" si="89">RANK(S113,$S$93:$S$99)</f>
        <v>1</v>
      </c>
      <c r="U113" s="24"/>
    </row>
    <row r="114" spans="1:26" hidden="1" outlineLevel="1" x14ac:dyDescent="0.2">
      <c r="A114" s="19">
        <v>8</v>
      </c>
      <c r="B114" s="22"/>
      <c r="C114" s="58"/>
      <c r="D114" s="63"/>
      <c r="E114" s="28">
        <f t="shared" si="80"/>
        <v>0</v>
      </c>
      <c r="F114" s="72">
        <f t="shared" si="81"/>
        <v>1</v>
      </c>
      <c r="G114" s="58"/>
      <c r="H114" s="63"/>
      <c r="I114" s="28">
        <f t="shared" si="82"/>
        <v>0</v>
      </c>
      <c r="J114" s="72">
        <f t="shared" si="83"/>
        <v>1</v>
      </c>
      <c r="K114" s="58"/>
      <c r="L114" s="63"/>
      <c r="M114" s="28">
        <f t="shared" si="84"/>
        <v>0</v>
      </c>
      <c r="N114" s="72">
        <f t="shared" si="85"/>
        <v>1</v>
      </c>
      <c r="O114" s="58"/>
      <c r="P114" s="63"/>
      <c r="Q114" s="28">
        <f t="shared" si="86"/>
        <v>0</v>
      </c>
      <c r="R114" s="72">
        <f t="shared" si="87"/>
        <v>1</v>
      </c>
      <c r="S114" s="71">
        <f t="shared" si="88"/>
        <v>0</v>
      </c>
      <c r="T114" s="72">
        <f t="shared" si="89"/>
        <v>1</v>
      </c>
      <c r="U114" s="24"/>
    </row>
    <row r="115" spans="1:26" hidden="1" outlineLevel="1" x14ac:dyDescent="0.2">
      <c r="A115" s="19">
        <v>8</v>
      </c>
      <c r="B115" s="22"/>
      <c r="C115" s="58"/>
      <c r="D115" s="63"/>
      <c r="E115" s="28">
        <f t="shared" si="80"/>
        <v>0</v>
      </c>
      <c r="F115" s="72">
        <f t="shared" si="81"/>
        <v>1</v>
      </c>
      <c r="G115" s="58"/>
      <c r="H115" s="63"/>
      <c r="I115" s="28">
        <f t="shared" si="82"/>
        <v>0</v>
      </c>
      <c r="J115" s="72">
        <f t="shared" si="83"/>
        <v>1</v>
      </c>
      <c r="K115" s="58"/>
      <c r="L115" s="63"/>
      <c r="M115" s="28">
        <f t="shared" si="84"/>
        <v>0</v>
      </c>
      <c r="N115" s="72">
        <f t="shared" si="85"/>
        <v>1</v>
      </c>
      <c r="O115" s="58"/>
      <c r="P115" s="63"/>
      <c r="Q115" s="28">
        <f t="shared" si="86"/>
        <v>0</v>
      </c>
      <c r="R115" s="72">
        <f t="shared" si="87"/>
        <v>1</v>
      </c>
      <c r="S115" s="71">
        <f t="shared" si="88"/>
        <v>0</v>
      </c>
      <c r="T115" s="72">
        <f t="shared" si="89"/>
        <v>1</v>
      </c>
      <c r="U115" s="24"/>
    </row>
    <row r="116" spans="1:26" hidden="1" outlineLevel="1" x14ac:dyDescent="0.2">
      <c r="A116" s="19">
        <v>8</v>
      </c>
      <c r="B116" s="22"/>
      <c r="C116" s="58"/>
      <c r="D116" s="63"/>
      <c r="E116" s="28">
        <f t="shared" si="80"/>
        <v>0</v>
      </c>
      <c r="F116" s="72">
        <f t="shared" si="81"/>
        <v>1</v>
      </c>
      <c r="G116" s="58"/>
      <c r="H116" s="63"/>
      <c r="I116" s="28">
        <f t="shared" si="82"/>
        <v>0</v>
      </c>
      <c r="J116" s="72">
        <f t="shared" si="83"/>
        <v>1</v>
      </c>
      <c r="K116" s="58"/>
      <c r="L116" s="63"/>
      <c r="M116" s="28">
        <f t="shared" si="84"/>
        <v>0</v>
      </c>
      <c r="N116" s="72">
        <f t="shared" si="85"/>
        <v>1</v>
      </c>
      <c r="O116" s="58"/>
      <c r="P116" s="63"/>
      <c r="Q116" s="28">
        <f t="shared" si="86"/>
        <v>0</v>
      </c>
      <c r="R116" s="72">
        <f t="shared" si="87"/>
        <v>1</v>
      </c>
      <c r="S116" s="71">
        <f t="shared" si="88"/>
        <v>0</v>
      </c>
      <c r="T116" s="72">
        <f t="shared" si="89"/>
        <v>1</v>
      </c>
      <c r="U116" s="24"/>
    </row>
    <row r="117" spans="1:26" hidden="1" outlineLevel="1" x14ac:dyDescent="0.2">
      <c r="A117" s="19">
        <v>8</v>
      </c>
      <c r="B117" s="22"/>
      <c r="C117" s="58"/>
      <c r="D117" s="63"/>
      <c r="E117" s="28">
        <f t="shared" si="80"/>
        <v>0</v>
      </c>
      <c r="F117" s="72">
        <f t="shared" si="81"/>
        <v>1</v>
      </c>
      <c r="G117" s="58"/>
      <c r="H117" s="63"/>
      <c r="I117" s="28">
        <f t="shared" si="82"/>
        <v>0</v>
      </c>
      <c r="J117" s="72">
        <f t="shared" si="83"/>
        <v>1</v>
      </c>
      <c r="K117" s="58"/>
      <c r="L117" s="63"/>
      <c r="M117" s="28">
        <f t="shared" si="84"/>
        <v>0</v>
      </c>
      <c r="N117" s="72">
        <f t="shared" si="85"/>
        <v>1</v>
      </c>
      <c r="O117" s="58"/>
      <c r="P117" s="63"/>
      <c r="Q117" s="28">
        <f t="shared" si="86"/>
        <v>0</v>
      </c>
      <c r="R117" s="72">
        <f t="shared" si="87"/>
        <v>1</v>
      </c>
      <c r="S117" s="71">
        <f t="shared" si="88"/>
        <v>0</v>
      </c>
      <c r="T117" s="72">
        <f t="shared" si="89"/>
        <v>1</v>
      </c>
      <c r="U117" s="24"/>
    </row>
    <row r="118" spans="1:26" hidden="1" outlineLevel="1" x14ac:dyDescent="0.2">
      <c r="A118" s="19">
        <v>8</v>
      </c>
      <c r="B118" s="22"/>
      <c r="C118" s="58"/>
      <c r="D118" s="63"/>
      <c r="E118" s="28">
        <f t="shared" si="80"/>
        <v>0</v>
      </c>
      <c r="F118" s="72">
        <f t="shared" si="81"/>
        <v>1</v>
      </c>
      <c r="G118" s="58"/>
      <c r="H118" s="63"/>
      <c r="I118" s="28">
        <f t="shared" si="82"/>
        <v>0</v>
      </c>
      <c r="J118" s="72">
        <f t="shared" si="83"/>
        <v>1</v>
      </c>
      <c r="K118" s="58"/>
      <c r="L118" s="63"/>
      <c r="M118" s="28">
        <f t="shared" si="84"/>
        <v>0</v>
      </c>
      <c r="N118" s="72">
        <f t="shared" si="85"/>
        <v>1</v>
      </c>
      <c r="O118" s="58"/>
      <c r="P118" s="63"/>
      <c r="Q118" s="28">
        <f t="shared" si="86"/>
        <v>0</v>
      </c>
      <c r="R118" s="72">
        <f t="shared" si="87"/>
        <v>1</v>
      </c>
      <c r="S118" s="71">
        <f t="shared" si="88"/>
        <v>0</v>
      </c>
      <c r="T118" s="72">
        <f t="shared" si="89"/>
        <v>1</v>
      </c>
      <c r="U118" s="24"/>
    </row>
    <row r="119" spans="1:26" hidden="1" outlineLevel="1" x14ac:dyDescent="0.2">
      <c r="A119" s="19">
        <v>8</v>
      </c>
      <c r="B119" s="22"/>
      <c r="C119" s="58"/>
      <c r="D119" s="63"/>
      <c r="E119" s="28">
        <f t="shared" si="80"/>
        <v>0</v>
      </c>
      <c r="F119" s="72">
        <f t="shared" si="81"/>
        <v>1</v>
      </c>
      <c r="G119" s="58"/>
      <c r="H119" s="63"/>
      <c r="I119" s="28">
        <f t="shared" si="82"/>
        <v>0</v>
      </c>
      <c r="J119" s="72">
        <f t="shared" si="83"/>
        <v>1</v>
      </c>
      <c r="K119" s="58"/>
      <c r="L119" s="63"/>
      <c r="M119" s="28">
        <f t="shared" si="84"/>
        <v>0</v>
      </c>
      <c r="N119" s="72">
        <f t="shared" si="85"/>
        <v>1</v>
      </c>
      <c r="O119" s="58"/>
      <c r="P119" s="63"/>
      <c r="Q119" s="28">
        <f t="shared" si="86"/>
        <v>0</v>
      </c>
      <c r="R119" s="72">
        <f t="shared" si="87"/>
        <v>1</v>
      </c>
      <c r="S119" s="71">
        <f t="shared" si="88"/>
        <v>0</v>
      </c>
      <c r="T119" s="72">
        <f t="shared" si="89"/>
        <v>1</v>
      </c>
      <c r="U119" s="24"/>
    </row>
    <row r="120" spans="1:26" ht="15.75" collapsed="1" thickBot="1" x14ac:dyDescent="0.25">
      <c r="A120" s="40">
        <f>A112</f>
        <v>1</v>
      </c>
      <c r="B120" s="48"/>
      <c r="C120" s="59"/>
      <c r="D120" s="42"/>
      <c r="E120" s="41" t="str">
        <f>IF(SUM(E113:E119)=0,"",LARGE(E113:E119,1)+LARGE(E113:E119,2)+LARGE(E113:E119,3))</f>
        <v/>
      </c>
      <c r="F120" s="78" t="e">
        <f>RANK(E120,E120)</f>
        <v>#VALUE!</v>
      </c>
      <c r="G120" s="59"/>
      <c r="H120" s="42"/>
      <c r="I120" s="41" t="str">
        <f>IF(SUM(I113:I119)=0,"",LARGE(I113:I119,1)+LARGE(I113:I119,2)+LARGE(I113:I119,3))</f>
        <v/>
      </c>
      <c r="J120" s="78" t="e">
        <f>RANK(I120,I120)</f>
        <v>#VALUE!</v>
      </c>
      <c r="K120" s="59"/>
      <c r="L120" s="42"/>
      <c r="M120" s="41" t="str">
        <f>IF(SUM(M113:M119)=0,"",LARGE(M113:M119,1)+LARGE(M113:M119,2)+LARGE(M113:M119,3))</f>
        <v/>
      </c>
      <c r="N120" s="78" t="e">
        <f>RANK(M120,M120)</f>
        <v>#VALUE!</v>
      </c>
      <c r="O120" s="59"/>
      <c r="P120" s="42"/>
      <c r="Q120" s="41" t="str">
        <f>IF(SUM(Q113:Q119)=0,"",LARGE(Q113:Q119,1)+LARGE(Q113:Q119,2)+LARGE(Q113:Q119,3))</f>
        <v/>
      </c>
      <c r="R120" s="78" t="e">
        <f>RANK(Q120,Q120)</f>
        <v>#VALUE!</v>
      </c>
      <c r="S120" s="45" t="e">
        <f t="shared" si="88"/>
        <v>#VALUE!</v>
      </c>
      <c r="T120" s="25" t="e">
        <f>RANK(S120,S120)</f>
        <v>#VALUE!</v>
      </c>
      <c r="U120" s="24"/>
    </row>
    <row r="121" spans="1:26" s="8" customFormat="1" ht="13.5" hidden="1" outlineLevel="1" thickTop="1" x14ac:dyDescent="0.2">
      <c r="A121" s="26">
        <v>1</v>
      </c>
      <c r="B121" s="36" t="s">
        <v>0</v>
      </c>
      <c r="C121" s="57" t="s">
        <v>10</v>
      </c>
      <c r="D121" s="37" t="s">
        <v>7</v>
      </c>
      <c r="E121" s="43" t="s">
        <v>2</v>
      </c>
      <c r="F121" s="72" t="s">
        <v>14</v>
      </c>
      <c r="G121" s="57" t="s">
        <v>10</v>
      </c>
      <c r="H121" s="37" t="s">
        <v>7</v>
      </c>
      <c r="I121" s="37" t="s">
        <v>3</v>
      </c>
      <c r="J121" s="72" t="s">
        <v>14</v>
      </c>
      <c r="K121" s="57" t="s">
        <v>10</v>
      </c>
      <c r="L121" s="37" t="s">
        <v>7</v>
      </c>
      <c r="M121" s="37" t="s">
        <v>4</v>
      </c>
      <c r="N121" s="72" t="s">
        <v>14</v>
      </c>
      <c r="O121" s="57" t="s">
        <v>10</v>
      </c>
      <c r="P121" s="37" t="s">
        <v>7</v>
      </c>
      <c r="Q121" s="37" t="s">
        <v>1</v>
      </c>
      <c r="R121" s="72" t="s">
        <v>14</v>
      </c>
      <c r="S121" s="70" t="s">
        <v>8</v>
      </c>
      <c r="T121" s="44" t="s">
        <v>9</v>
      </c>
      <c r="U121" s="23"/>
      <c r="V121" s="16"/>
      <c r="W121" s="16"/>
      <c r="X121" s="16"/>
      <c r="Y121" s="16"/>
      <c r="Z121" s="16"/>
    </row>
    <row r="122" spans="1:26" hidden="1" outlineLevel="1" x14ac:dyDescent="0.2">
      <c r="A122" s="19">
        <v>8</v>
      </c>
      <c r="B122" s="22"/>
      <c r="C122" s="58"/>
      <c r="D122" s="63"/>
      <c r="E122" s="28">
        <f t="shared" ref="E122:E128" si="90">C122+D122</f>
        <v>0</v>
      </c>
      <c r="F122" s="72">
        <f t="shared" ref="F122:F128" si="91">RANK(E122,$E$93:$E$99)</f>
        <v>1</v>
      </c>
      <c r="G122" s="58"/>
      <c r="H122" s="63"/>
      <c r="I122" s="28">
        <f t="shared" ref="I122:I128" si="92">G122+H122</f>
        <v>0</v>
      </c>
      <c r="J122" s="72">
        <f t="shared" ref="J122:J128" si="93">RANK(I122,$I$93:$I$99)</f>
        <v>1</v>
      </c>
      <c r="K122" s="58"/>
      <c r="L122" s="63"/>
      <c r="M122" s="28">
        <f t="shared" ref="M122:M128" si="94">K122+L122</f>
        <v>0</v>
      </c>
      <c r="N122" s="72">
        <f t="shared" ref="N122:N128" si="95">RANK(M122,$M$93:$M$99)</f>
        <v>1</v>
      </c>
      <c r="O122" s="58"/>
      <c r="P122" s="63"/>
      <c r="Q122" s="28">
        <f t="shared" ref="Q122:Q128" si="96">O122+P122</f>
        <v>0</v>
      </c>
      <c r="R122" s="72">
        <f t="shared" ref="R122:R128" si="97">RANK(Q122,$Q$93:$Q$99)</f>
        <v>1</v>
      </c>
      <c r="S122" s="71">
        <f t="shared" ref="S122:S129" si="98">E122+I122+M122+Q122</f>
        <v>0</v>
      </c>
      <c r="T122" s="72">
        <f t="shared" ref="T122:T128" si="99">RANK(S122,$S$93:$S$99)</f>
        <v>1</v>
      </c>
      <c r="U122" s="24"/>
    </row>
    <row r="123" spans="1:26" hidden="1" outlineLevel="1" x14ac:dyDescent="0.2">
      <c r="A123" s="19">
        <v>8</v>
      </c>
      <c r="B123" s="22"/>
      <c r="C123" s="58"/>
      <c r="D123" s="63"/>
      <c r="E123" s="28">
        <f t="shared" si="90"/>
        <v>0</v>
      </c>
      <c r="F123" s="72">
        <f t="shared" si="91"/>
        <v>1</v>
      </c>
      <c r="G123" s="58"/>
      <c r="H123" s="63"/>
      <c r="I123" s="28">
        <f t="shared" si="92"/>
        <v>0</v>
      </c>
      <c r="J123" s="72">
        <f t="shared" si="93"/>
        <v>1</v>
      </c>
      <c r="K123" s="58"/>
      <c r="L123" s="63"/>
      <c r="M123" s="28">
        <f t="shared" si="94"/>
        <v>0</v>
      </c>
      <c r="N123" s="72">
        <f t="shared" si="95"/>
        <v>1</v>
      </c>
      <c r="O123" s="58"/>
      <c r="P123" s="63"/>
      <c r="Q123" s="28">
        <f t="shared" si="96"/>
        <v>0</v>
      </c>
      <c r="R123" s="72">
        <f t="shared" si="97"/>
        <v>1</v>
      </c>
      <c r="S123" s="71">
        <f t="shared" si="98"/>
        <v>0</v>
      </c>
      <c r="T123" s="72">
        <f t="shared" si="99"/>
        <v>1</v>
      </c>
      <c r="U123" s="24"/>
    </row>
    <row r="124" spans="1:26" hidden="1" outlineLevel="1" x14ac:dyDescent="0.2">
      <c r="A124" s="19">
        <v>8</v>
      </c>
      <c r="B124" s="22"/>
      <c r="C124" s="58"/>
      <c r="D124" s="63"/>
      <c r="E124" s="28">
        <f t="shared" si="90"/>
        <v>0</v>
      </c>
      <c r="F124" s="72">
        <f t="shared" si="91"/>
        <v>1</v>
      </c>
      <c r="G124" s="58"/>
      <c r="H124" s="63"/>
      <c r="I124" s="28">
        <f t="shared" si="92"/>
        <v>0</v>
      </c>
      <c r="J124" s="72">
        <f t="shared" si="93"/>
        <v>1</v>
      </c>
      <c r="K124" s="58"/>
      <c r="L124" s="63"/>
      <c r="M124" s="28">
        <f t="shared" si="94"/>
        <v>0</v>
      </c>
      <c r="N124" s="72">
        <f t="shared" si="95"/>
        <v>1</v>
      </c>
      <c r="O124" s="58"/>
      <c r="P124" s="63"/>
      <c r="Q124" s="28">
        <f t="shared" si="96"/>
        <v>0</v>
      </c>
      <c r="R124" s="72">
        <f t="shared" si="97"/>
        <v>1</v>
      </c>
      <c r="S124" s="71">
        <f t="shared" si="98"/>
        <v>0</v>
      </c>
      <c r="T124" s="72">
        <f t="shared" si="99"/>
        <v>1</v>
      </c>
      <c r="U124" s="24"/>
    </row>
    <row r="125" spans="1:26" hidden="1" outlineLevel="1" x14ac:dyDescent="0.2">
      <c r="A125" s="19">
        <v>8</v>
      </c>
      <c r="B125" s="22"/>
      <c r="C125" s="58"/>
      <c r="D125" s="63"/>
      <c r="E125" s="28">
        <f t="shared" si="90"/>
        <v>0</v>
      </c>
      <c r="F125" s="72">
        <f t="shared" si="91"/>
        <v>1</v>
      </c>
      <c r="G125" s="58"/>
      <c r="H125" s="63"/>
      <c r="I125" s="28">
        <f t="shared" si="92"/>
        <v>0</v>
      </c>
      <c r="J125" s="72">
        <f t="shared" si="93"/>
        <v>1</v>
      </c>
      <c r="K125" s="58"/>
      <c r="L125" s="63"/>
      <c r="M125" s="28">
        <f t="shared" si="94"/>
        <v>0</v>
      </c>
      <c r="N125" s="72">
        <f t="shared" si="95"/>
        <v>1</v>
      </c>
      <c r="O125" s="58"/>
      <c r="P125" s="63"/>
      <c r="Q125" s="28">
        <f t="shared" si="96"/>
        <v>0</v>
      </c>
      <c r="R125" s="72">
        <f t="shared" si="97"/>
        <v>1</v>
      </c>
      <c r="S125" s="71">
        <f t="shared" si="98"/>
        <v>0</v>
      </c>
      <c r="T125" s="72">
        <f t="shared" si="99"/>
        <v>1</v>
      </c>
      <c r="U125" s="24"/>
    </row>
    <row r="126" spans="1:26" hidden="1" outlineLevel="1" x14ac:dyDescent="0.2">
      <c r="A126" s="19">
        <v>8</v>
      </c>
      <c r="B126" s="22"/>
      <c r="C126" s="58"/>
      <c r="D126" s="63"/>
      <c r="E126" s="28">
        <f t="shared" si="90"/>
        <v>0</v>
      </c>
      <c r="F126" s="72">
        <f t="shared" si="91"/>
        <v>1</v>
      </c>
      <c r="G126" s="58"/>
      <c r="H126" s="63"/>
      <c r="I126" s="28">
        <f t="shared" si="92"/>
        <v>0</v>
      </c>
      <c r="J126" s="72">
        <f t="shared" si="93"/>
        <v>1</v>
      </c>
      <c r="K126" s="58"/>
      <c r="L126" s="63"/>
      <c r="M126" s="28">
        <f t="shared" si="94"/>
        <v>0</v>
      </c>
      <c r="N126" s="72">
        <f t="shared" si="95"/>
        <v>1</v>
      </c>
      <c r="O126" s="58"/>
      <c r="P126" s="63"/>
      <c r="Q126" s="28">
        <f t="shared" si="96"/>
        <v>0</v>
      </c>
      <c r="R126" s="72">
        <f t="shared" si="97"/>
        <v>1</v>
      </c>
      <c r="S126" s="71">
        <f t="shared" si="98"/>
        <v>0</v>
      </c>
      <c r="T126" s="72">
        <f t="shared" si="99"/>
        <v>1</v>
      </c>
      <c r="U126" s="24"/>
    </row>
    <row r="127" spans="1:26" hidden="1" outlineLevel="1" x14ac:dyDescent="0.2">
      <c r="A127" s="19">
        <v>8</v>
      </c>
      <c r="B127" s="22"/>
      <c r="C127" s="58"/>
      <c r="D127" s="63"/>
      <c r="E127" s="28">
        <f t="shared" si="90"/>
        <v>0</v>
      </c>
      <c r="F127" s="72">
        <f t="shared" si="91"/>
        <v>1</v>
      </c>
      <c r="G127" s="58"/>
      <c r="H127" s="63"/>
      <c r="I127" s="28">
        <f t="shared" si="92"/>
        <v>0</v>
      </c>
      <c r="J127" s="72">
        <f t="shared" si="93"/>
        <v>1</v>
      </c>
      <c r="K127" s="58"/>
      <c r="L127" s="63"/>
      <c r="M127" s="28">
        <f t="shared" si="94"/>
        <v>0</v>
      </c>
      <c r="N127" s="72">
        <f t="shared" si="95"/>
        <v>1</v>
      </c>
      <c r="O127" s="58"/>
      <c r="P127" s="63"/>
      <c r="Q127" s="28">
        <f t="shared" si="96"/>
        <v>0</v>
      </c>
      <c r="R127" s="72">
        <f t="shared" si="97"/>
        <v>1</v>
      </c>
      <c r="S127" s="71">
        <f t="shared" si="98"/>
        <v>0</v>
      </c>
      <c r="T127" s="72">
        <f t="shared" si="99"/>
        <v>1</v>
      </c>
      <c r="U127" s="24"/>
    </row>
    <row r="128" spans="1:26" hidden="1" outlineLevel="1" x14ac:dyDescent="0.2">
      <c r="A128" s="19">
        <v>8</v>
      </c>
      <c r="B128" s="22"/>
      <c r="C128" s="58"/>
      <c r="D128" s="63"/>
      <c r="E128" s="28">
        <f t="shared" si="90"/>
        <v>0</v>
      </c>
      <c r="F128" s="72">
        <f t="shared" si="91"/>
        <v>1</v>
      </c>
      <c r="G128" s="58"/>
      <c r="H128" s="63"/>
      <c r="I128" s="28">
        <f t="shared" si="92"/>
        <v>0</v>
      </c>
      <c r="J128" s="72">
        <f t="shared" si="93"/>
        <v>1</v>
      </c>
      <c r="K128" s="58"/>
      <c r="L128" s="63"/>
      <c r="M128" s="28">
        <f t="shared" si="94"/>
        <v>0</v>
      </c>
      <c r="N128" s="72">
        <f t="shared" si="95"/>
        <v>1</v>
      </c>
      <c r="O128" s="58"/>
      <c r="P128" s="63"/>
      <c r="Q128" s="28">
        <f t="shared" si="96"/>
        <v>0</v>
      </c>
      <c r="R128" s="72">
        <f t="shared" si="97"/>
        <v>1</v>
      </c>
      <c r="S128" s="71">
        <f t="shared" si="98"/>
        <v>0</v>
      </c>
      <c r="T128" s="72">
        <f t="shared" si="99"/>
        <v>1</v>
      </c>
      <c r="U128" s="24"/>
    </row>
    <row r="129" spans="1:21" ht="16.5" collapsed="1" thickTop="1" thickBot="1" x14ac:dyDescent="0.25">
      <c r="A129" s="40">
        <f>A121</f>
        <v>1</v>
      </c>
      <c r="B129" s="48"/>
      <c r="C129" s="59"/>
      <c r="D129" s="42"/>
      <c r="E129" s="41" t="str">
        <f>IF(SUM(E122:E128)=0,"",LARGE(E122:E128,1)+LARGE(E122:E128,2)+LARGE(E122:E128,3))</f>
        <v/>
      </c>
      <c r="F129" s="78" t="e">
        <f>RANK(E129,E129)</f>
        <v>#VALUE!</v>
      </c>
      <c r="G129" s="59"/>
      <c r="H129" s="42"/>
      <c r="I129" s="41" t="str">
        <f>IF(SUM(I122:I128)=0,"",LARGE(I122:I128,1)+LARGE(I122:I128,2)+LARGE(I122:I128,3))</f>
        <v/>
      </c>
      <c r="J129" s="78" t="e">
        <f>RANK(I129,I129)</f>
        <v>#VALUE!</v>
      </c>
      <c r="K129" s="59"/>
      <c r="L129" s="42"/>
      <c r="M129" s="41" t="str">
        <f>IF(SUM(M122:M128)=0,"",LARGE(M122:M128,1)+LARGE(M122:M128,2)+LARGE(M122:M128,3))</f>
        <v/>
      </c>
      <c r="N129" s="78" t="e">
        <f>RANK(M129,M129)</f>
        <v>#VALUE!</v>
      </c>
      <c r="O129" s="59"/>
      <c r="P129" s="42"/>
      <c r="Q129" s="41" t="str">
        <f>IF(SUM(Q122:Q128)=0,"",LARGE(Q122:Q128,1)+LARGE(Q122:Q128,2)+LARGE(Q122:Q128,3))</f>
        <v/>
      </c>
      <c r="R129" s="78" t="e">
        <f>RANK(Q129,Q129)</f>
        <v>#VALUE!</v>
      </c>
      <c r="S129" s="45" t="e">
        <f t="shared" si="98"/>
        <v>#VALUE!</v>
      </c>
      <c r="T129" s="25" t="e">
        <f>RANK(S129,S129)</f>
        <v>#VALUE!</v>
      </c>
      <c r="U129" s="24"/>
    </row>
    <row r="130" spans="1:21" ht="13.5" thickTop="1" x14ac:dyDescent="0.2"/>
  </sheetData>
  <sheetProtection formatCells="0" formatColumns="0" formatRows="0" selectLockedCells="1"/>
  <mergeCells count="2">
    <mergeCell ref="A1:T1"/>
    <mergeCell ref="A4:B4"/>
  </mergeCells>
  <phoneticPr fontId="0" type="noConversion"/>
  <conditionalFormatting sqref="F1 N1 J1 R1 T1 P2 F3:F65536 R3:R65536 N3:N65536 J3:J65536 T3:T65536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rintOptions horizontalCentered="1"/>
  <pageMargins left="0.28999999999999998" right="0.18" top="0.22" bottom="0.28000000000000003" header="0.19685039370078741" footer="0.23622047244094491"/>
  <pageSetup paperSize="9" fitToHeight="2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baseColWidth="10" defaultRowHeight="12.75" x14ac:dyDescent="0.2"/>
  <cols>
    <col min="1" max="1" width="17.7109375" style="108" customWidth="1"/>
    <col min="2" max="2" width="7.5703125" style="113" customWidth="1"/>
    <col min="3" max="4" width="16.7109375" style="109" customWidth="1"/>
    <col min="5" max="6" width="16.7109375" style="90" customWidth="1"/>
    <col min="8" max="8" width="16.7109375" bestFit="1" customWidth="1"/>
  </cols>
  <sheetData>
    <row r="1" spans="1:8" s="97" customFormat="1" ht="16.5" thickBot="1" x14ac:dyDescent="0.25">
      <c r="A1" s="114" t="s">
        <v>28</v>
      </c>
      <c r="B1" s="115"/>
      <c r="C1" s="115"/>
      <c r="D1" s="115"/>
      <c r="E1" s="115"/>
      <c r="F1" s="115"/>
    </row>
    <row r="2" spans="1:8" s="92" customFormat="1" x14ac:dyDescent="0.2">
      <c r="A2" s="98" t="s">
        <v>34</v>
      </c>
      <c r="B2" s="99" t="s">
        <v>5</v>
      </c>
      <c r="C2" s="99" t="s">
        <v>35</v>
      </c>
      <c r="D2" s="99" t="s">
        <v>36</v>
      </c>
      <c r="E2" s="99" t="s">
        <v>56</v>
      </c>
      <c r="F2" s="99" t="s">
        <v>57</v>
      </c>
    </row>
    <row r="3" spans="1:8" s="92" customFormat="1" x14ac:dyDescent="0.2">
      <c r="A3" s="100"/>
      <c r="B3" s="101"/>
      <c r="C3" s="101"/>
      <c r="D3" s="101"/>
      <c r="E3" s="93"/>
      <c r="F3" s="119"/>
    </row>
    <row r="4" spans="1:8" ht="25.5" x14ac:dyDescent="0.2">
      <c r="A4" s="102" t="s">
        <v>29</v>
      </c>
      <c r="B4" s="110" t="s">
        <v>58</v>
      </c>
      <c r="C4" s="103" t="s">
        <v>37</v>
      </c>
      <c r="D4" s="103" t="s">
        <v>38</v>
      </c>
      <c r="E4" s="103" t="s">
        <v>44</v>
      </c>
    </row>
    <row r="5" spans="1:8" x14ac:dyDescent="0.2">
      <c r="A5" s="104"/>
      <c r="B5" s="111"/>
      <c r="C5" s="105"/>
      <c r="D5" s="105"/>
      <c r="E5" s="94"/>
      <c r="F5" s="120"/>
    </row>
    <row r="6" spans="1:8" ht="25.5" x14ac:dyDescent="0.2">
      <c r="A6" s="102" t="s">
        <v>32</v>
      </c>
      <c r="B6" s="110" t="s">
        <v>58</v>
      </c>
      <c r="C6" s="103" t="s">
        <v>39</v>
      </c>
      <c r="D6" s="103" t="s">
        <v>40</v>
      </c>
      <c r="E6" s="103" t="s">
        <v>45</v>
      </c>
      <c r="F6" s="103" t="s">
        <v>46</v>
      </c>
    </row>
    <row r="7" spans="1:8" x14ac:dyDescent="0.2">
      <c r="A7" s="104"/>
      <c r="B7" s="111"/>
      <c r="C7" s="105"/>
      <c r="D7" s="105"/>
      <c r="E7" s="94"/>
      <c r="F7" s="120"/>
    </row>
    <row r="8" spans="1:8" ht="25.5" x14ac:dyDescent="0.2">
      <c r="A8" s="102" t="s">
        <v>33</v>
      </c>
      <c r="B8" s="110" t="s">
        <v>58</v>
      </c>
      <c r="C8" s="121" t="s">
        <v>55</v>
      </c>
      <c r="D8" s="103" t="s">
        <v>41</v>
      </c>
      <c r="E8" s="103" t="s">
        <v>47</v>
      </c>
      <c r="F8" s="103" t="s">
        <v>42</v>
      </c>
      <c r="H8" s="122" t="s">
        <v>60</v>
      </c>
    </row>
    <row r="9" spans="1:8" x14ac:dyDescent="0.2">
      <c r="A9" s="104"/>
      <c r="B9" s="111"/>
      <c r="C9" s="105"/>
      <c r="D9" s="105"/>
      <c r="E9" s="94"/>
      <c r="F9" s="120"/>
    </row>
    <row r="10" spans="1:8" ht="25.5" x14ac:dyDescent="0.2">
      <c r="A10" s="102" t="s">
        <v>30</v>
      </c>
      <c r="B10" s="110" t="s">
        <v>58</v>
      </c>
      <c r="C10" s="103" t="s">
        <v>59</v>
      </c>
      <c r="D10" s="103" t="s">
        <v>43</v>
      </c>
      <c r="E10" s="103" t="s">
        <v>48</v>
      </c>
    </row>
    <row r="11" spans="1:8" x14ac:dyDescent="0.2">
      <c r="A11" s="102"/>
      <c r="B11" s="110"/>
      <c r="C11" s="103"/>
      <c r="D11" s="103"/>
      <c r="E11" s="89"/>
    </row>
    <row r="12" spans="1:8" x14ac:dyDescent="0.2">
      <c r="A12" s="106"/>
      <c r="B12" s="112"/>
      <c r="C12" s="107"/>
      <c r="D12" s="107"/>
      <c r="E12" s="107"/>
      <c r="F12" s="107"/>
    </row>
    <row r="13" spans="1:8" x14ac:dyDescent="0.2">
      <c r="A13" s="102"/>
      <c r="B13" s="110"/>
      <c r="C13" s="103"/>
      <c r="D13" s="103"/>
      <c r="E13" s="89"/>
    </row>
    <row r="14" spans="1:8" s="97" customFormat="1" ht="16.5" thickBot="1" x14ac:dyDescent="0.25">
      <c r="A14" s="116" t="s">
        <v>31</v>
      </c>
      <c r="B14" s="117"/>
      <c r="C14" s="459"/>
      <c r="D14" s="459"/>
      <c r="E14" s="95"/>
      <c r="F14" s="96"/>
    </row>
    <row r="15" spans="1:8" s="92" customFormat="1" x14ac:dyDescent="0.2">
      <c r="A15" s="98" t="s">
        <v>34</v>
      </c>
      <c r="B15" s="99" t="s">
        <v>5</v>
      </c>
      <c r="C15" s="99" t="s">
        <v>35</v>
      </c>
      <c r="D15" s="99" t="s">
        <v>36</v>
      </c>
      <c r="E15" s="91"/>
      <c r="F15" s="54"/>
    </row>
    <row r="16" spans="1:8" s="92" customFormat="1" x14ac:dyDescent="0.2">
      <c r="A16" s="100"/>
      <c r="B16" s="101"/>
      <c r="C16" s="101"/>
      <c r="D16" s="101"/>
      <c r="E16" s="91"/>
      <c r="F16" s="54"/>
    </row>
    <row r="17" spans="1:6" ht="25.5" x14ac:dyDescent="0.2">
      <c r="A17" s="102" t="s">
        <v>29</v>
      </c>
      <c r="B17" s="110" t="s">
        <v>54</v>
      </c>
      <c r="C17" s="121" t="s">
        <v>25</v>
      </c>
      <c r="D17" s="103" t="s">
        <v>38</v>
      </c>
      <c r="E17" s="89"/>
      <c r="F17" s="121" t="s">
        <v>44</v>
      </c>
    </row>
    <row r="18" spans="1:6" x14ac:dyDescent="0.2">
      <c r="A18" s="104"/>
      <c r="B18" s="111"/>
      <c r="C18" s="105"/>
      <c r="D18" s="105"/>
      <c r="E18" s="89"/>
    </row>
    <row r="19" spans="1:6" ht="25.5" x14ac:dyDescent="0.2">
      <c r="A19" s="102" t="s">
        <v>32</v>
      </c>
      <c r="B19" s="110" t="s">
        <v>54</v>
      </c>
      <c r="C19" s="103" t="s">
        <v>50</v>
      </c>
      <c r="D19" s="103" t="s">
        <v>51</v>
      </c>
      <c r="E19" s="89"/>
    </row>
    <row r="20" spans="1:6" x14ac:dyDescent="0.2">
      <c r="A20" s="104"/>
      <c r="B20" s="111"/>
      <c r="C20" s="105"/>
      <c r="D20" s="105"/>
      <c r="E20" s="89"/>
    </row>
    <row r="21" spans="1:6" ht="25.5" x14ac:dyDescent="0.2">
      <c r="A21" s="102" t="s">
        <v>33</v>
      </c>
      <c r="B21" s="110" t="s">
        <v>54</v>
      </c>
      <c r="C21" s="103" t="s">
        <v>52</v>
      </c>
      <c r="D21" s="118" t="s">
        <v>53</v>
      </c>
      <c r="E21" s="89"/>
    </row>
    <row r="22" spans="1:6" x14ac:dyDescent="0.2">
      <c r="A22" s="104"/>
      <c r="B22" s="111"/>
      <c r="C22" s="105"/>
      <c r="D22" s="105"/>
      <c r="E22" s="89"/>
    </row>
    <row r="23" spans="1:6" ht="25.5" x14ac:dyDescent="0.2">
      <c r="A23" s="102" t="s">
        <v>30</v>
      </c>
      <c r="B23" s="110" t="s">
        <v>54</v>
      </c>
      <c r="C23" s="103" t="s">
        <v>49</v>
      </c>
      <c r="D23" s="103" t="s">
        <v>43</v>
      </c>
      <c r="E23" s="89"/>
    </row>
    <row r="24" spans="1:6" x14ac:dyDescent="0.2">
      <c r="A24" s="104"/>
      <c r="B24" s="111"/>
      <c r="C24" s="105"/>
      <c r="D24" s="105"/>
      <c r="E24" s="89"/>
    </row>
    <row r="25" spans="1:6" x14ac:dyDescent="0.2">
      <c r="A25" s="102"/>
      <c r="B25" s="110"/>
      <c r="C25" s="103"/>
      <c r="D25" s="103"/>
      <c r="E25" s="89"/>
    </row>
    <row r="26" spans="1:6" x14ac:dyDescent="0.2">
      <c r="A26" s="106"/>
      <c r="B26" s="112"/>
      <c r="C26" s="107"/>
      <c r="D26" s="107"/>
    </row>
  </sheetData>
  <mergeCells count="1">
    <mergeCell ref="C14:D14"/>
  </mergeCells>
  <phoneticPr fontId="23" type="noConversion"/>
  <pageMargins left="0.86" right="0.44" top="0.61" bottom="0.54" header="0.4921259845" footer="0.4921259845"/>
  <pageSetup paperSize="9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CdP</vt:lpstr>
      <vt:lpstr>AK</vt:lpstr>
      <vt:lpstr>LK</vt:lpstr>
      <vt:lpstr>P</vt:lpstr>
      <vt:lpstr>weiblich KM+Pb</vt:lpstr>
      <vt:lpstr>Karieinteilung2</vt:lpstr>
      <vt:lpstr>'weiblich KM+Pb'!A</vt:lpstr>
      <vt:lpstr>CdP!Druckbereich</vt:lpstr>
      <vt:lpstr>'weiblich KM+Pb'!Druckbereich</vt:lpstr>
      <vt:lpstr>AK!Drucktitel</vt:lpstr>
      <vt:lpstr>CdP!Drucktitel</vt:lpstr>
      <vt:lpstr>LK!Drucktitel</vt:lpstr>
      <vt:lpstr>P!Drucktitel</vt:lpstr>
      <vt:lpstr>AK!Gaumeisterschaften_Gerätturnen_weiblich</vt:lpstr>
      <vt:lpstr>CdP!Gaumeisterschaften_Gerätturnen_weiblich</vt:lpstr>
      <vt:lpstr>LK!Gaumeisterschaften_Gerätturnen_weiblich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Gaumeisterschaften Gerätturnen</dc:title>
  <dc:subject>Mannschaftswettkampf</dc:subject>
  <dc:creator>Rainer Jordan</dc:creator>
  <cp:keywords>GTM</cp:keywords>
  <dc:description>Version mit verknüpften Dateien incl. Mannschaftsbogen</dc:description>
  <cp:lastModifiedBy>Liedy</cp:lastModifiedBy>
  <cp:lastPrinted>2019-11-10T15:30:37Z</cp:lastPrinted>
  <dcterms:created xsi:type="dcterms:W3CDTF">1997-11-27T18:05:39Z</dcterms:created>
  <dcterms:modified xsi:type="dcterms:W3CDTF">2019-11-10T15:33:54Z</dcterms:modified>
  <cp:category>Wettkampfauswertung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PCellWatch">
    <vt:lpwstr>20120909102214</vt:lpwstr>
  </property>
</Properties>
</file>