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22111.xml" ContentType="application/vnd.openxmlformats-officedocument.spreadsheetml.revisionLog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revisions/revisionLog14111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251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222.xml" ContentType="application/vnd.openxmlformats-officedocument.spreadsheetml.revisionLog+xml"/>
  <Override PartName="/xl/revisions/revisionLog16111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20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531.xml" ContentType="application/vnd.openxmlformats-officedocument.spreadsheetml.revisionLog+xml"/>
  <Override PartName="/xl/revisions/revisionLog11811.xml" ContentType="application/vnd.openxmlformats-officedocument.spreadsheetml.revisionLog+xml"/>
  <Override PartName="/xl/revisions/revisionLog113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411111.xml" ContentType="application/vnd.openxmlformats-officedocument.spreadsheetml.revisionLog+xml"/>
  <Override PartName="/xl/revisions/revisionLog119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3211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122.xml" ContentType="application/vnd.openxmlformats-officedocument.spreadsheetml.revisionLog+xml"/>
  <Override PartName="/xl/revisions/revisionLog143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431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1231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3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22111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21111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01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812.xml" ContentType="application/vnd.openxmlformats-officedocument.spreadsheetml.revisionLog+xml"/>
  <Override PartName="/docProps/core.xml" ContentType="application/vnd.openxmlformats-package.core-properties+xml"/>
  <Override PartName="/xl/revisions/revisionLog112211.xml" ContentType="application/vnd.openxmlformats-officedocument.spreadsheetml.revisionLog+xml"/>
  <Override PartName="/xl/revisions/revisionLog1123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82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1231.xml" ContentType="application/vnd.openxmlformats-officedocument.spreadsheetml.revisionLog+xml"/>
  <Override PartName="/xl/revisions/revisionLog12411.xml" ContentType="application/vnd.openxmlformats-officedocument.spreadsheetml.revisionLog+xml"/>
  <Override PartName="/xl/revisions/revisionLog14111.xml" ContentType="application/vnd.openxmlformats-officedocument.spreadsheetml.revisionLog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5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31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22112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2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222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221111.xml" ContentType="application/vnd.openxmlformats-officedocument.spreadsheetml.revisionLog+xml"/>
  <Override PartName="/xl/revisions/revisionLog132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11321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23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32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13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workbookProtection lockStructure="1" lockRevision="1"/>
  <bookViews>
    <workbookView xWindow="-15" yWindow="-15" windowWidth="9570" windowHeight="9120" firstSheet="1" activeTab="5"/>
  </bookViews>
  <sheets>
    <sheet name="Titelblatt WK IV,1 Mädchen" sheetId="1" r:id="rId1"/>
    <sheet name="WK_IV,1_Mädchen" sheetId="2" r:id="rId2"/>
    <sheet name="Titelblatt sonstige" sheetId="3" r:id="rId3"/>
    <sheet name="WK_IV,2_Mädchen" sheetId="4" r:id="rId4"/>
    <sheet name="WK_IV,1_Jungen" sheetId="5" r:id="rId5"/>
    <sheet name="WK_IV,2_Jungen" sheetId="6" r:id="rId6"/>
  </sheets>
  <definedNames>
    <definedName name="_xlnm._FilterDatabase" localSheetId="0" hidden="1">'Titelblatt WK IV,1 Mädchen'!#REF!</definedName>
    <definedName name="_xlnm._FilterDatabase" localSheetId="4" hidden="1">'WK_IV,1_Jungen'!#REF!</definedName>
    <definedName name="_xlnm._FilterDatabase" localSheetId="1" hidden="1">'WK_IV,1_Mädchen'!#REF!</definedName>
    <definedName name="_xlnm._FilterDatabase" localSheetId="5" hidden="1">'WK_IV,2_Jungen'!#REF!</definedName>
    <definedName name="_xlnm._FilterDatabase" localSheetId="3" hidden="1">'WK_IV,2_Mädchen'!#REF!</definedName>
    <definedName name="_xlnm.Print_Area" localSheetId="0">'Titelblatt WK IV,1 Mädchen'!$A$1:$I$32</definedName>
    <definedName name="_xlnm.Print_Area" localSheetId="4">'WK_IV,1_Jungen'!$A$1:$U$172</definedName>
    <definedName name="_xlnm.Print_Area" localSheetId="1">'WK_IV,1_Mädchen'!$A$1:$U$244</definedName>
    <definedName name="_xlnm.Print_Area" localSheetId="5">'WK_IV,2_Jungen'!$A$1:$U$172</definedName>
    <definedName name="_xlnm.Print_Area" localSheetId="3">'WK_IV,2_Mädchen'!$A$1:$U$172</definedName>
    <definedName name="Z_214C577A_27AC_4F09_9C88_64A1D6B895AE_.wvu.PrintArea" localSheetId="0" hidden="1">'Titelblatt WK IV,1 Mädchen'!$A$1:$I$32</definedName>
    <definedName name="Z_214C577A_27AC_4F09_9C88_64A1D6B895AE_.wvu.PrintArea" localSheetId="4" hidden="1">'WK_IV,1_Jungen'!$A$1:$U$172</definedName>
    <definedName name="Z_214C577A_27AC_4F09_9C88_64A1D6B895AE_.wvu.PrintArea" localSheetId="1" hidden="1">'WK_IV,1_Mädchen'!$A$1:$U$244</definedName>
    <definedName name="Z_214C577A_27AC_4F09_9C88_64A1D6B895AE_.wvu.PrintArea" localSheetId="5" hidden="1">'WK_IV,2_Jungen'!$A$1:$U$172</definedName>
    <definedName name="Z_214C577A_27AC_4F09_9C88_64A1D6B895AE_.wvu.PrintArea" localSheetId="3" hidden="1">'WK_IV,2_Mädchen'!$A$1:$U$172</definedName>
    <definedName name="Z_214C577A_27AC_4F09_9C88_64A1D6B895AE_.wvu.Rows" localSheetId="4" hidden="1">'WK_IV,1_Jungen'!$8:$8</definedName>
    <definedName name="Z_BD50EC88_8DF9_4D4A_94D9_54E1156DA798_.wvu.PrintArea" localSheetId="0" hidden="1">'Titelblatt WK IV,1 Mädchen'!$A$1:$I$32</definedName>
    <definedName name="Z_BD50EC88_8DF9_4D4A_94D9_54E1156DA798_.wvu.PrintArea" localSheetId="4" hidden="1">'WK_IV,1_Jungen'!$A$1:$U$172</definedName>
    <definedName name="Z_BD50EC88_8DF9_4D4A_94D9_54E1156DA798_.wvu.PrintArea" localSheetId="1" hidden="1">'WK_IV,1_Mädchen'!$A$1:$U$244</definedName>
    <definedName name="Z_BD50EC88_8DF9_4D4A_94D9_54E1156DA798_.wvu.PrintArea" localSheetId="5" hidden="1">'WK_IV,2_Jungen'!$A$1:$U$172</definedName>
    <definedName name="Z_BD50EC88_8DF9_4D4A_94D9_54E1156DA798_.wvu.PrintArea" localSheetId="3" hidden="1">'WK_IV,2_Mädchen'!$A$1:$U$172</definedName>
    <definedName name="Z_BD50EC88_8DF9_4D4A_94D9_54E1156DA798_.wvu.Rows" localSheetId="4" hidden="1">'WK_IV,1_Jungen'!$8:$8</definedName>
  </definedNames>
  <calcPr calcId="125725"/>
  <customWorkbookViews>
    <customWorkbookView name="STEFAN - Persönliche Ansicht" guid="{BD50EC88-8DF9-4D4A-94D9-54E1156DA798}" mergeInterval="0" personalView="1" maximized="1" xWindow="1" yWindow="1" windowWidth="1436" windowHeight="682" activeSheetId="6"/>
    <customWorkbookView name="Petermann Enrico - Persönliche Ansicht" guid="{214C577A-27AC-4F09-9C88-64A1D6B895AE}" mergeInterval="0" personalView="1" maximized="1" windowWidth="1020" windowHeight="375" activeSheetId="6"/>
  </customWorkbookViews>
</workbook>
</file>

<file path=xl/calcChain.xml><?xml version="1.0" encoding="utf-8"?>
<calcChain xmlns="http://schemas.openxmlformats.org/spreadsheetml/2006/main">
  <c r="E157" i="6"/>
  <c r="D157"/>
  <c r="R156"/>
  <c r="O156"/>
  <c r="L155"/>
  <c r="F157"/>
  <c r="U152"/>
  <c r="E147"/>
  <c r="D147"/>
  <c r="R146"/>
  <c r="O146"/>
  <c r="L145"/>
  <c r="F147"/>
  <c r="U142"/>
  <c r="E137"/>
  <c r="D137"/>
  <c r="R136"/>
  <c r="O136"/>
  <c r="L135"/>
  <c r="F137"/>
  <c r="U132"/>
  <c r="E127"/>
  <c r="D127"/>
  <c r="R126"/>
  <c r="O126"/>
  <c r="L125"/>
  <c r="F127"/>
  <c r="U122"/>
  <c r="E117"/>
  <c r="D117"/>
  <c r="R116"/>
  <c r="O116"/>
  <c r="L115"/>
  <c r="F117"/>
  <c r="U112"/>
  <c r="E107"/>
  <c r="D107"/>
  <c r="R106"/>
  <c r="O106"/>
  <c r="L105"/>
  <c r="F107"/>
  <c r="U102"/>
  <c r="E97"/>
  <c r="D97"/>
  <c r="R96"/>
  <c r="O96"/>
  <c r="L95"/>
  <c r="F97"/>
  <c r="U92"/>
  <c r="E87"/>
  <c r="D87"/>
  <c r="R86"/>
  <c r="O86"/>
  <c r="L85"/>
  <c r="F87"/>
  <c r="U82"/>
  <c r="E77"/>
  <c r="D77"/>
  <c r="R76"/>
  <c r="O76"/>
  <c r="L75"/>
  <c r="F77"/>
  <c r="U72"/>
  <c r="E67"/>
  <c r="D67"/>
  <c r="R66"/>
  <c r="O66"/>
  <c r="L65"/>
  <c r="F67"/>
  <c r="U62"/>
  <c r="E57"/>
  <c r="D57"/>
  <c r="R56"/>
  <c r="O56"/>
  <c r="L55"/>
  <c r="F57"/>
  <c r="U52"/>
  <c r="E47"/>
  <c r="E48" s="1"/>
  <c r="D47"/>
  <c r="D78" s="1"/>
  <c r="R46"/>
  <c r="O46"/>
  <c r="L45"/>
  <c r="F47" s="1"/>
  <c r="U42"/>
  <c r="E37"/>
  <c r="D37"/>
  <c r="R36"/>
  <c r="O36"/>
  <c r="O37" s="1"/>
  <c r="L35"/>
  <c r="F37" s="1"/>
  <c r="U32"/>
  <c r="E27"/>
  <c r="D27"/>
  <c r="R26"/>
  <c r="O26"/>
  <c r="O27" s="1"/>
  <c r="L25"/>
  <c r="F27" s="1"/>
  <c r="U22"/>
  <c r="E17"/>
  <c r="D17"/>
  <c r="R16"/>
  <c r="O16"/>
  <c r="O57" s="1"/>
  <c r="L15"/>
  <c r="F17" s="1"/>
  <c r="U12"/>
  <c r="R47"/>
  <c r="O47"/>
  <c r="R17"/>
  <c r="O17"/>
  <c r="E148"/>
  <c r="U12" i="5"/>
  <c r="L15"/>
  <c r="F17" s="1"/>
  <c r="O16"/>
  <c r="R16"/>
  <c r="D17"/>
  <c r="E17"/>
  <c r="U22"/>
  <c r="L25"/>
  <c r="F27"/>
  <c r="O26"/>
  <c r="R26"/>
  <c r="D27"/>
  <c r="E27"/>
  <c r="U32"/>
  <c r="L35"/>
  <c r="F37" s="1"/>
  <c r="O36"/>
  <c r="R36"/>
  <c r="D37"/>
  <c r="E37"/>
  <c r="U42"/>
  <c r="L45"/>
  <c r="F47" s="1"/>
  <c r="O46"/>
  <c r="O67" s="1"/>
  <c r="R46"/>
  <c r="D47"/>
  <c r="E47"/>
  <c r="U52"/>
  <c r="L55"/>
  <c r="F57" s="1"/>
  <c r="O56"/>
  <c r="R56"/>
  <c r="D57"/>
  <c r="E57"/>
  <c r="U62"/>
  <c r="L65"/>
  <c r="F67"/>
  <c r="O66"/>
  <c r="R66"/>
  <c r="D67"/>
  <c r="E67"/>
  <c r="U72"/>
  <c r="L75"/>
  <c r="F77"/>
  <c r="O76"/>
  <c r="R76"/>
  <c r="D77"/>
  <c r="E77"/>
  <c r="U82"/>
  <c r="L85"/>
  <c r="F87"/>
  <c r="O86"/>
  <c r="R86"/>
  <c r="D87"/>
  <c r="E87"/>
  <c r="U92"/>
  <c r="L95"/>
  <c r="O96"/>
  <c r="R96"/>
  <c r="D97"/>
  <c r="E97"/>
  <c r="F97"/>
  <c r="U102"/>
  <c r="L105"/>
  <c r="O106"/>
  <c r="R106"/>
  <c r="D107"/>
  <c r="E107"/>
  <c r="F107"/>
  <c r="U112"/>
  <c r="L115"/>
  <c r="O116"/>
  <c r="R116"/>
  <c r="D117"/>
  <c r="E117"/>
  <c r="F117"/>
  <c r="U122"/>
  <c r="L125"/>
  <c r="O126"/>
  <c r="R126"/>
  <c r="D127"/>
  <c r="E127"/>
  <c r="F127"/>
  <c r="U132"/>
  <c r="L135"/>
  <c r="O136"/>
  <c r="R136"/>
  <c r="D137"/>
  <c r="E137"/>
  <c r="F137"/>
  <c r="R137"/>
  <c r="U142"/>
  <c r="L145"/>
  <c r="O146"/>
  <c r="R146"/>
  <c r="D147"/>
  <c r="E147"/>
  <c r="F147"/>
  <c r="R147"/>
  <c r="U152"/>
  <c r="L155"/>
  <c r="O156"/>
  <c r="R156"/>
  <c r="D157"/>
  <c r="E157"/>
  <c r="F157"/>
  <c r="R157"/>
  <c r="U12" i="4"/>
  <c r="L15"/>
  <c r="F17" s="1"/>
  <c r="O16"/>
  <c r="R16"/>
  <c r="D17"/>
  <c r="E17"/>
  <c r="U22"/>
  <c r="L25"/>
  <c r="F27" s="1"/>
  <c r="O26"/>
  <c r="R26"/>
  <c r="D27"/>
  <c r="E27"/>
  <c r="E88" s="1"/>
  <c r="U32"/>
  <c r="L35"/>
  <c r="F37" s="1"/>
  <c r="O36"/>
  <c r="R36"/>
  <c r="D37"/>
  <c r="E37"/>
  <c r="U42"/>
  <c r="L45"/>
  <c r="F47" s="1"/>
  <c r="O46"/>
  <c r="R46"/>
  <c r="D47"/>
  <c r="E47"/>
  <c r="U52"/>
  <c r="L55"/>
  <c r="F57"/>
  <c r="O56"/>
  <c r="R56"/>
  <c r="D57"/>
  <c r="E57"/>
  <c r="U62"/>
  <c r="L65"/>
  <c r="O66"/>
  <c r="R66"/>
  <c r="D67"/>
  <c r="E67"/>
  <c r="F67"/>
  <c r="U72"/>
  <c r="L75"/>
  <c r="O76"/>
  <c r="R76"/>
  <c r="D77"/>
  <c r="E77"/>
  <c r="F77"/>
  <c r="U82"/>
  <c r="L85"/>
  <c r="O86"/>
  <c r="R86"/>
  <c r="D87"/>
  <c r="E87"/>
  <c r="F87"/>
  <c r="U92"/>
  <c r="L95"/>
  <c r="O96"/>
  <c r="R96"/>
  <c r="D97"/>
  <c r="E97"/>
  <c r="F97"/>
  <c r="U102"/>
  <c r="L105"/>
  <c r="O106"/>
  <c r="R106"/>
  <c r="D107"/>
  <c r="E107"/>
  <c r="F107"/>
  <c r="U112"/>
  <c r="L115"/>
  <c r="O116"/>
  <c r="R116"/>
  <c r="D117"/>
  <c r="E117"/>
  <c r="F117"/>
  <c r="U122"/>
  <c r="L125"/>
  <c r="O126"/>
  <c r="R126"/>
  <c r="D127"/>
  <c r="E127"/>
  <c r="F127"/>
  <c r="U132"/>
  <c r="L135"/>
  <c r="O136"/>
  <c r="R136"/>
  <c r="D137"/>
  <c r="E137"/>
  <c r="F137"/>
  <c r="E138"/>
  <c r="U142"/>
  <c r="L145"/>
  <c r="O146"/>
  <c r="R146"/>
  <c r="D147"/>
  <c r="E147"/>
  <c r="F147"/>
  <c r="E148"/>
  <c r="U152"/>
  <c r="L155"/>
  <c r="O156"/>
  <c r="R156"/>
  <c r="D157"/>
  <c r="E157"/>
  <c r="F157"/>
  <c r="R157"/>
  <c r="U12" i="2"/>
  <c r="L15"/>
  <c r="F17" s="1"/>
  <c r="O16"/>
  <c r="R16"/>
  <c r="D17"/>
  <c r="E17"/>
  <c r="U22"/>
  <c r="L25"/>
  <c r="F27" s="1"/>
  <c r="O26"/>
  <c r="R26"/>
  <c r="D27"/>
  <c r="E27"/>
  <c r="U32"/>
  <c r="L35"/>
  <c r="F37" s="1"/>
  <c r="O36"/>
  <c r="O216"/>
  <c r="R36"/>
  <c r="D37"/>
  <c r="E37"/>
  <c r="U42"/>
  <c r="L45"/>
  <c r="F47" s="1"/>
  <c r="O46"/>
  <c r="R46"/>
  <c r="D47"/>
  <c r="E47"/>
  <c r="U52"/>
  <c r="L55"/>
  <c r="F57" s="1"/>
  <c r="O56"/>
  <c r="R56"/>
  <c r="D57"/>
  <c r="D58" s="1"/>
  <c r="E57"/>
  <c r="U62"/>
  <c r="L65"/>
  <c r="F67" s="1"/>
  <c r="O66"/>
  <c r="R66"/>
  <c r="D67"/>
  <c r="E67"/>
  <c r="U72"/>
  <c r="L75"/>
  <c r="F77" s="1"/>
  <c r="O76"/>
  <c r="R76"/>
  <c r="D77"/>
  <c r="E77"/>
  <c r="U82"/>
  <c r="L85"/>
  <c r="F87" s="1"/>
  <c r="O86"/>
  <c r="R86"/>
  <c r="D87"/>
  <c r="D88" s="1"/>
  <c r="E87"/>
  <c r="U92"/>
  <c r="L95"/>
  <c r="F97" s="1"/>
  <c r="O96"/>
  <c r="O147" s="1"/>
  <c r="R96"/>
  <c r="D97"/>
  <c r="E97"/>
  <c r="U102"/>
  <c r="L105"/>
  <c r="F107" s="1"/>
  <c r="O106"/>
  <c r="R106"/>
  <c r="D107"/>
  <c r="E107"/>
  <c r="U112"/>
  <c r="L115"/>
  <c r="F117" s="1"/>
  <c r="O116"/>
  <c r="R116"/>
  <c r="R67" s="1"/>
  <c r="D117"/>
  <c r="E117"/>
  <c r="U122"/>
  <c r="L125"/>
  <c r="F127" s="1"/>
  <c r="O126"/>
  <c r="R126"/>
  <c r="D127"/>
  <c r="E127"/>
  <c r="U132"/>
  <c r="L135"/>
  <c r="F137" s="1"/>
  <c r="O136"/>
  <c r="R136"/>
  <c r="D137"/>
  <c r="E137"/>
  <c r="D138"/>
  <c r="U142"/>
  <c r="L145"/>
  <c r="F147" s="1"/>
  <c r="O146"/>
  <c r="R146"/>
  <c r="D147"/>
  <c r="E147"/>
  <c r="U152"/>
  <c r="L155"/>
  <c r="F157" s="1"/>
  <c r="O156"/>
  <c r="R156"/>
  <c r="D157"/>
  <c r="E157"/>
  <c r="U162"/>
  <c r="L165"/>
  <c r="F167" s="1"/>
  <c r="O166"/>
  <c r="O167" s="1"/>
  <c r="R166"/>
  <c r="D167"/>
  <c r="D168" s="1"/>
  <c r="E167"/>
  <c r="U172"/>
  <c r="L175"/>
  <c r="F177" s="1"/>
  <c r="O176"/>
  <c r="R176"/>
  <c r="D177"/>
  <c r="D178" s="1"/>
  <c r="E177"/>
  <c r="E148" s="1"/>
  <c r="U182"/>
  <c r="L185"/>
  <c r="F187" s="1"/>
  <c r="O186"/>
  <c r="R186"/>
  <c r="D187"/>
  <c r="D188" s="1"/>
  <c r="E187"/>
  <c r="O187"/>
  <c r="U192"/>
  <c r="L195"/>
  <c r="O196"/>
  <c r="R196"/>
  <c r="D197"/>
  <c r="D198" s="1"/>
  <c r="E197"/>
  <c r="F197"/>
  <c r="U202"/>
  <c r="L205"/>
  <c r="F207" s="1"/>
  <c r="O206"/>
  <c r="R206"/>
  <c r="R207" s="1"/>
  <c r="D207"/>
  <c r="D208" s="1"/>
  <c r="E207"/>
  <c r="U212"/>
  <c r="L215"/>
  <c r="F217" s="1"/>
  <c r="R216"/>
  <c r="D217"/>
  <c r="D218" s="1"/>
  <c r="E217"/>
  <c r="E58" i="4"/>
  <c r="O207" i="2"/>
  <c r="O157"/>
  <c r="D128"/>
  <c r="D118"/>
  <c r="D108"/>
  <c r="D98"/>
  <c r="D48"/>
  <c r="D28"/>
  <c r="D78"/>
  <c r="D68"/>
  <c r="D18"/>
  <c r="R57"/>
  <c r="R47"/>
  <c r="R197"/>
  <c r="R187"/>
  <c r="R167"/>
  <c r="R147"/>
  <c r="R137"/>
  <c r="R27"/>
  <c r="R157"/>
  <c r="R127"/>
  <c r="R117"/>
  <c r="R107"/>
  <c r="R87"/>
  <c r="R77"/>
  <c r="R37"/>
  <c r="O117"/>
  <c r="O97"/>
  <c r="O87"/>
  <c r="O77"/>
  <c r="O67"/>
  <c r="O57"/>
  <c r="U57" s="1"/>
  <c r="G57" s="1"/>
  <c r="O47"/>
  <c r="O37"/>
  <c r="O27"/>
  <c r="U27" s="1"/>
  <c r="G27" s="1"/>
  <c r="E108"/>
  <c r="O127"/>
  <c r="U127" s="1"/>
  <c r="G127" s="1"/>
  <c r="O17"/>
  <c r="R17"/>
  <c r="E148" i="5"/>
  <c r="E128"/>
  <c r="E98"/>
  <c r="E158"/>
  <c r="E138"/>
  <c r="E118"/>
  <c r="E28"/>
  <c r="D98"/>
  <c r="D78"/>
  <c r="D158"/>
  <c r="D148"/>
  <c r="D138"/>
  <c r="D128"/>
  <c r="D58"/>
  <c r="D88"/>
  <c r="D48"/>
  <c r="D108"/>
  <c r="D108" i="4"/>
  <c r="D148"/>
  <c r="D28"/>
  <c r="D128"/>
  <c r="D118"/>
  <c r="E88" i="5"/>
  <c r="E78"/>
  <c r="E68"/>
  <c r="E58"/>
  <c r="E48"/>
  <c r="E18"/>
  <c r="D118"/>
  <c r="D38"/>
  <c r="D28"/>
  <c r="D18"/>
  <c r="E108"/>
  <c r="E128" i="4"/>
  <c r="E118"/>
  <c r="R97" i="5"/>
  <c r="D98" i="4"/>
  <c r="D78"/>
  <c r="R107" i="5"/>
  <c r="O147"/>
  <c r="O107"/>
  <c r="U107" s="1"/>
  <c r="G107" s="1"/>
  <c r="O157"/>
  <c r="U157" s="1"/>
  <c r="G157" s="1"/>
  <c r="O137"/>
  <c r="U137" s="1"/>
  <c r="G137" s="1"/>
  <c r="O77"/>
  <c r="O117"/>
  <c r="O97"/>
  <c r="O87"/>
  <c r="O27"/>
  <c r="R17"/>
  <c r="U17" s="1"/>
  <c r="G17" s="1"/>
  <c r="U147"/>
  <c r="G147" s="1"/>
  <c r="R47"/>
  <c r="R37"/>
  <c r="U37" s="1"/>
  <c r="G37" s="1"/>
  <c r="R27"/>
  <c r="U27" s="1"/>
  <c r="G27" s="1"/>
  <c r="R87"/>
  <c r="R77"/>
  <c r="R67"/>
  <c r="R57"/>
  <c r="O57"/>
  <c r="O17"/>
  <c r="O47"/>
  <c r="O37"/>
  <c r="O147" i="4"/>
  <c r="O127"/>
  <c r="O117"/>
  <c r="R17"/>
  <c r="R47"/>
  <c r="R37"/>
  <c r="R27"/>
  <c r="R137"/>
  <c r="R127"/>
  <c r="R117"/>
  <c r="R107"/>
  <c r="R97"/>
  <c r="R87"/>
  <c r="R77"/>
  <c r="R67"/>
  <c r="O97"/>
  <c r="O87"/>
  <c r="O77"/>
  <c r="U77" s="1"/>
  <c r="G77" s="1"/>
  <c r="O67"/>
  <c r="O57"/>
  <c r="O47"/>
  <c r="O37"/>
  <c r="O27"/>
  <c r="E48"/>
  <c r="D38"/>
  <c r="E28"/>
  <c r="D18"/>
  <c r="D48"/>
  <c r="E38"/>
  <c r="E38" i="2"/>
  <c r="D38"/>
  <c r="E88"/>
  <c r="E78"/>
  <c r="E68"/>
  <c r="E58"/>
  <c r="E48"/>
  <c r="E28"/>
  <c r="E18"/>
  <c r="U77" i="5"/>
  <c r="G77" s="1"/>
  <c r="U117" i="4"/>
  <c r="G117" s="1"/>
  <c r="U37"/>
  <c r="G37" s="1"/>
  <c r="U97"/>
  <c r="G97" s="1"/>
  <c r="E178" i="2" l="1"/>
  <c r="E218"/>
  <c r="E198"/>
  <c r="E188"/>
  <c r="E118"/>
  <c r="E138"/>
  <c r="E208"/>
  <c r="D158"/>
  <c r="D148"/>
  <c r="E98"/>
  <c r="E128"/>
  <c r="E168"/>
  <c r="E158"/>
  <c r="O107"/>
  <c r="O137"/>
  <c r="O217"/>
  <c r="O197"/>
  <c r="O177"/>
  <c r="U177" s="1"/>
  <c r="G177" s="1"/>
  <c r="U67"/>
  <c r="G67" s="1"/>
  <c r="U157"/>
  <c r="G157" s="1"/>
  <c r="R217"/>
  <c r="R177"/>
  <c r="R97"/>
  <c r="U217"/>
  <c r="G217" s="1"/>
  <c r="U137"/>
  <c r="G137" s="1"/>
  <c r="U207"/>
  <c r="G207" s="1"/>
  <c r="U107"/>
  <c r="G107" s="1"/>
  <c r="U147"/>
  <c r="G147" s="1"/>
  <c r="U187"/>
  <c r="G187" s="1"/>
  <c r="U167"/>
  <c r="G167" s="1"/>
  <c r="U197"/>
  <c r="G197" s="1"/>
  <c r="U87"/>
  <c r="G87" s="1"/>
  <c r="U117"/>
  <c r="G117" s="1"/>
  <c r="U37"/>
  <c r="G37" s="1"/>
  <c r="U17"/>
  <c r="G17" s="1"/>
  <c r="U77"/>
  <c r="G77" s="1"/>
  <c r="U47"/>
  <c r="G47" s="1"/>
  <c r="U97"/>
  <c r="G97" s="1"/>
  <c r="G98" s="1"/>
  <c r="H98" s="1"/>
  <c r="F38"/>
  <c r="F78"/>
  <c r="F118"/>
  <c r="F158"/>
  <c r="F198"/>
  <c r="F28"/>
  <c r="F68"/>
  <c r="F108"/>
  <c r="F148"/>
  <c r="F188"/>
  <c r="F128"/>
  <c r="F168"/>
  <c r="F18"/>
  <c r="F58"/>
  <c r="F98"/>
  <c r="F138"/>
  <c r="F178"/>
  <c r="F218"/>
  <c r="F48"/>
  <c r="F88"/>
  <c r="F208"/>
  <c r="E38" i="5"/>
  <c r="O157" i="6"/>
  <c r="D68" i="5"/>
  <c r="E98" i="6"/>
  <c r="E118"/>
  <c r="E158"/>
  <c r="D128"/>
  <c r="D108"/>
  <c r="D88"/>
  <c r="D48"/>
  <c r="D68"/>
  <c r="D38"/>
  <c r="R57"/>
  <c r="E78"/>
  <c r="E58"/>
  <c r="E38"/>
  <c r="E138"/>
  <c r="E28"/>
  <c r="E18"/>
  <c r="D148"/>
  <c r="R87"/>
  <c r="R137"/>
  <c r="R127"/>
  <c r="R117"/>
  <c r="R157"/>
  <c r="R67"/>
  <c r="R107"/>
  <c r="R77"/>
  <c r="R147"/>
  <c r="R97"/>
  <c r="R27"/>
  <c r="U27" s="1"/>
  <c r="G27" s="1"/>
  <c r="R37"/>
  <c r="U37" s="1"/>
  <c r="G37" s="1"/>
  <c r="E128"/>
  <c r="E108"/>
  <c r="E68"/>
  <c r="E88"/>
  <c r="R147" i="4"/>
  <c r="U147" s="1"/>
  <c r="G147" s="1"/>
  <c r="R57"/>
  <c r="U57" s="1"/>
  <c r="G57" s="1"/>
  <c r="O137" i="6"/>
  <c r="U137" s="1"/>
  <c r="G137" s="1"/>
  <c r="U127" i="4"/>
  <c r="G127" s="1"/>
  <c r="O107"/>
  <c r="O17"/>
  <c r="U17" s="1"/>
  <c r="G17" s="1"/>
  <c r="U107"/>
  <c r="G107" s="1"/>
  <c r="O137"/>
  <c r="U137" s="1"/>
  <c r="G137" s="1"/>
  <c r="O157"/>
  <c r="U157" s="1"/>
  <c r="G157" s="1"/>
  <c r="D158" i="6"/>
  <c r="D28"/>
  <c r="D118"/>
  <c r="D18"/>
  <c r="D138"/>
  <c r="D98"/>
  <c r="D58"/>
  <c r="U27" i="4"/>
  <c r="G27" s="1"/>
  <c r="U47"/>
  <c r="G47" s="1"/>
  <c r="F18" i="6"/>
  <c r="F48"/>
  <c r="F68"/>
  <c r="F88"/>
  <c r="F108"/>
  <c r="F128"/>
  <c r="F148"/>
  <c r="F28"/>
  <c r="F38"/>
  <c r="F58"/>
  <c r="F78"/>
  <c r="F98"/>
  <c r="F118"/>
  <c r="F138"/>
  <c r="F158"/>
  <c r="U67" i="4"/>
  <c r="G67" s="1"/>
  <c r="G68" s="1"/>
  <c r="U87"/>
  <c r="G87" s="1"/>
  <c r="E158"/>
  <c r="E98"/>
  <c r="E108"/>
  <c r="E78"/>
  <c r="E68"/>
  <c r="E18"/>
  <c r="R117" i="5"/>
  <c r="U117" s="1"/>
  <c r="G117" s="1"/>
  <c r="F48" i="4"/>
  <c r="F88"/>
  <c r="F138"/>
  <c r="F28"/>
  <c r="F78"/>
  <c r="F118"/>
  <c r="F158"/>
  <c r="F38"/>
  <c r="F68"/>
  <c r="F108"/>
  <c r="F148"/>
  <c r="F128"/>
  <c r="F18"/>
  <c r="F58"/>
  <c r="F98"/>
  <c r="R127" i="5"/>
  <c r="D158" i="4"/>
  <c r="D88"/>
  <c r="D68"/>
  <c r="D138"/>
  <c r="D58"/>
  <c r="U47" i="5"/>
  <c r="G47" s="1"/>
  <c r="U97"/>
  <c r="G97" s="1"/>
  <c r="U57"/>
  <c r="G57" s="1"/>
  <c r="U67"/>
  <c r="G67" s="1"/>
  <c r="O127"/>
  <c r="U127" s="1"/>
  <c r="G127" s="1"/>
  <c r="G128" s="1"/>
  <c r="U87"/>
  <c r="G87" s="1"/>
  <c r="U157" i="6"/>
  <c r="G157" s="1"/>
  <c r="U17"/>
  <c r="G17" s="1"/>
  <c r="U47"/>
  <c r="G47" s="1"/>
  <c r="U57"/>
  <c r="G57" s="1"/>
  <c r="F38" i="5"/>
  <c r="F78"/>
  <c r="F128"/>
  <c r="F158"/>
  <c r="F48"/>
  <c r="F88"/>
  <c r="F118"/>
  <c r="F28"/>
  <c r="F68"/>
  <c r="F98"/>
  <c r="F148"/>
  <c r="F18"/>
  <c r="F58"/>
  <c r="F108"/>
  <c r="F138"/>
  <c r="O147" i="6"/>
  <c r="U147" s="1"/>
  <c r="G147" s="1"/>
  <c r="O117"/>
  <c r="U117" s="1"/>
  <c r="G117" s="1"/>
  <c r="O127"/>
  <c r="U127" s="1"/>
  <c r="G127" s="1"/>
  <c r="O107"/>
  <c r="U107" s="1"/>
  <c r="G107" s="1"/>
  <c r="O67"/>
  <c r="U67" s="1"/>
  <c r="G67" s="1"/>
  <c r="O97"/>
  <c r="U97" s="1"/>
  <c r="G97" s="1"/>
  <c r="G98" s="1"/>
  <c r="H98" s="1"/>
  <c r="O87"/>
  <c r="U87" s="1"/>
  <c r="G87" s="1"/>
  <c r="O77"/>
  <c r="U77" s="1"/>
  <c r="G77" s="1"/>
  <c r="G78" s="1"/>
  <c r="H78" s="1"/>
  <c r="G218" i="2" l="1"/>
  <c r="G208"/>
  <c r="H208" s="1"/>
  <c r="G198"/>
  <c r="H198" s="1"/>
  <c r="G188"/>
  <c r="H188" s="1"/>
  <c r="G178"/>
  <c r="G168"/>
  <c r="G158"/>
  <c r="G148"/>
  <c r="H148" s="1"/>
  <c r="G138"/>
  <c r="H138" s="1"/>
  <c r="G128"/>
  <c r="H128" s="1"/>
  <c r="G118"/>
  <c r="H118" s="1"/>
  <c r="G108"/>
  <c r="G78"/>
  <c r="H78" s="1"/>
  <c r="G88"/>
  <c r="H88" s="1"/>
  <c r="G68"/>
  <c r="H68" s="1"/>
  <c r="G38"/>
  <c r="G58"/>
  <c r="H58" s="1"/>
  <c r="G48"/>
  <c r="H48" s="1"/>
  <c r="G18"/>
  <c r="G28"/>
  <c r="H28" s="1"/>
  <c r="H218"/>
  <c r="H168"/>
  <c r="H158"/>
  <c r="H178"/>
  <c r="H108"/>
  <c r="H38"/>
  <c r="I38" s="1"/>
  <c r="H18"/>
  <c r="I98" s="1"/>
  <c r="G88" i="6"/>
  <c r="H88" s="1"/>
  <c r="G68"/>
  <c r="H68" s="1"/>
  <c r="G128"/>
  <c r="H128" s="1"/>
  <c r="G148"/>
  <c r="H148" s="1"/>
  <c r="G108"/>
  <c r="H108" s="1"/>
  <c r="G118"/>
  <c r="H118" s="1"/>
  <c r="G48"/>
  <c r="H48" s="1"/>
  <c r="G58"/>
  <c r="H58" s="1"/>
  <c r="G18"/>
  <c r="H18" s="1"/>
  <c r="G158"/>
  <c r="G38"/>
  <c r="G28"/>
  <c r="G58" i="5"/>
  <c r="H58" s="1"/>
  <c r="G88"/>
  <c r="H88" s="1"/>
  <c r="G48"/>
  <c r="H48" s="1"/>
  <c r="G68"/>
  <c r="H68" s="1"/>
  <c r="G98"/>
  <c r="H98" s="1"/>
  <c r="G158"/>
  <c r="H158" s="1"/>
  <c r="G108"/>
  <c r="H108" s="1"/>
  <c r="G28"/>
  <c r="H28" s="1"/>
  <c r="G38"/>
  <c r="H38" s="1"/>
  <c r="G118"/>
  <c r="G148"/>
  <c r="H148" s="1"/>
  <c r="G138"/>
  <c r="H138" s="1"/>
  <c r="G18"/>
  <c r="H18" s="1"/>
  <c r="G78"/>
  <c r="H78" s="1"/>
  <c r="G88" i="4"/>
  <c r="H88" s="1"/>
  <c r="I88" s="1"/>
  <c r="G28"/>
  <c r="H28" s="1"/>
  <c r="G48"/>
  <c r="H48" s="1"/>
  <c r="G38"/>
  <c r="H38" s="1"/>
  <c r="G158"/>
  <c r="G138"/>
  <c r="H138" s="1"/>
  <c r="G18"/>
  <c r="H18" s="1"/>
  <c r="H118" i="5"/>
  <c r="G138" i="6"/>
  <c r="H138" s="1"/>
  <c r="I138" s="1"/>
  <c r="H38"/>
  <c r="H158"/>
  <c r="H28"/>
  <c r="G108" i="4"/>
  <c r="H108" s="1"/>
  <c r="G128"/>
  <c r="H128" s="1"/>
  <c r="G58"/>
  <c r="G78"/>
  <c r="G118"/>
  <c r="H118" s="1"/>
  <c r="H78"/>
  <c r="G148"/>
  <c r="G98"/>
  <c r="H98" s="1"/>
  <c r="H148"/>
  <c r="H58"/>
  <c r="H68"/>
  <c r="H158"/>
  <c r="H128" i="5"/>
  <c r="I128" s="1"/>
  <c r="I178" i="2" l="1"/>
  <c r="I168"/>
  <c r="I28"/>
  <c r="I48"/>
  <c r="I88"/>
  <c r="I128"/>
  <c r="I148"/>
  <c r="I188"/>
  <c r="I208"/>
  <c r="I18"/>
  <c r="I108"/>
  <c r="I158"/>
  <c r="I218"/>
  <c r="I58"/>
  <c r="I68"/>
  <c r="I78"/>
  <c r="I118"/>
  <c r="I138"/>
  <c r="I198"/>
  <c r="B231" s="1"/>
  <c r="B224"/>
  <c r="G224" s="1"/>
  <c r="F10" i="1" s="1"/>
  <c r="B228" i="2"/>
  <c r="B232"/>
  <c r="B241"/>
  <c r="G241" s="1"/>
  <c r="F27" i="1" s="1"/>
  <c r="B223" i="2"/>
  <c r="C27" i="1"/>
  <c r="G27" s="1"/>
  <c r="B230" i="2"/>
  <c r="G230" s="1"/>
  <c r="F16" i="1" s="1"/>
  <c r="B234" i="2"/>
  <c r="G234" s="1"/>
  <c r="F20" i="1" s="1"/>
  <c r="B240" i="2"/>
  <c r="C26" i="1" s="1"/>
  <c r="G26" s="1"/>
  <c r="B242" i="2"/>
  <c r="C28" i="1" s="1"/>
  <c r="G28" s="1"/>
  <c r="B243" i="2"/>
  <c r="G243" s="1"/>
  <c r="F29" i="1" s="1"/>
  <c r="B233" i="2"/>
  <c r="C19" i="1" s="1"/>
  <c r="G19" s="1"/>
  <c r="B237" i="2"/>
  <c r="B226"/>
  <c r="G226" s="1"/>
  <c r="F12" i="1" s="1"/>
  <c r="B239" i="2"/>
  <c r="G239" s="1"/>
  <c r="F25" i="1" s="1"/>
  <c r="B236" i="2"/>
  <c r="C12" i="1"/>
  <c r="G12" s="1"/>
  <c r="G240" i="2"/>
  <c r="F26" i="1" s="1"/>
  <c r="G233" i="2"/>
  <c r="F19" i="1" s="1"/>
  <c r="G242" i="2"/>
  <c r="F28" i="1" s="1"/>
  <c r="C20"/>
  <c r="G20" s="1"/>
  <c r="I28" i="6"/>
  <c r="I18"/>
  <c r="I48"/>
  <c r="I108"/>
  <c r="I148"/>
  <c r="I68"/>
  <c r="I78"/>
  <c r="I158"/>
  <c r="I38"/>
  <c r="I58"/>
  <c r="I118"/>
  <c r="I98"/>
  <c r="I128"/>
  <c r="I88"/>
  <c r="I18" i="5"/>
  <c r="I148"/>
  <c r="I38"/>
  <c r="I108"/>
  <c r="I98"/>
  <c r="I48"/>
  <c r="I58"/>
  <c r="I118"/>
  <c r="I78"/>
  <c r="I138"/>
  <c r="I28"/>
  <c r="I158"/>
  <c r="I68"/>
  <c r="I88"/>
  <c r="I158" i="4"/>
  <c r="I148"/>
  <c r="I118"/>
  <c r="I108"/>
  <c r="I138"/>
  <c r="I38"/>
  <c r="I28"/>
  <c r="I68"/>
  <c r="I58"/>
  <c r="I98"/>
  <c r="I78"/>
  <c r="I128"/>
  <c r="I18"/>
  <c r="I48"/>
  <c r="B171" i="6"/>
  <c r="B164"/>
  <c r="B166"/>
  <c r="B169"/>
  <c r="B167"/>
  <c r="B172"/>
  <c r="B163"/>
  <c r="B165"/>
  <c r="B168"/>
  <c r="B170"/>
  <c r="B166" i="4"/>
  <c r="B171"/>
  <c r="B170"/>
  <c r="B167"/>
  <c r="B163"/>
  <c r="B164"/>
  <c r="B168"/>
  <c r="B165"/>
  <c r="B169"/>
  <c r="G231" i="2" l="1"/>
  <c r="F17" i="1" s="1"/>
  <c r="C17"/>
  <c r="G17" s="1"/>
  <c r="C25"/>
  <c r="G25" s="1"/>
  <c r="B235" i="2"/>
  <c r="C10" i="1"/>
  <c r="G10" s="1"/>
  <c r="B227" i="2"/>
  <c r="B225"/>
  <c r="B238"/>
  <c r="B229"/>
  <c r="C14" i="1"/>
  <c r="G14" s="1"/>
  <c r="G228" i="2"/>
  <c r="F14" i="1" s="1"/>
  <c r="C13"/>
  <c r="G13" s="1"/>
  <c r="G227" i="2"/>
  <c r="F13" i="1" s="1"/>
  <c r="C24"/>
  <c r="G24" s="1"/>
  <c r="G238" i="2"/>
  <c r="F24" i="1" s="1"/>
  <c r="C9"/>
  <c r="G9" s="1"/>
  <c r="G223" i="2"/>
  <c r="F9" i="1" s="1"/>
  <c r="C18"/>
  <c r="G18" s="1"/>
  <c r="G232" i="2"/>
  <c r="F18" i="1" s="1"/>
  <c r="C16"/>
  <c r="G16" s="1"/>
  <c r="G237" i="2"/>
  <c r="F23" i="1" s="1"/>
  <c r="C23"/>
  <c r="G23" s="1"/>
  <c r="C22"/>
  <c r="G22" s="1"/>
  <c r="G236" i="2"/>
  <c r="F22" i="1" s="1"/>
  <c r="C29"/>
  <c r="G29" s="1"/>
  <c r="B168" i="5"/>
  <c r="B171"/>
  <c r="B165"/>
  <c r="B166"/>
  <c r="B163"/>
  <c r="B172"/>
  <c r="B164"/>
  <c r="B167"/>
  <c r="B170"/>
  <c r="B169"/>
  <c r="B172" i="4"/>
  <c r="G163" i="6"/>
  <c r="F35" i="3" s="1"/>
  <c r="C35"/>
  <c r="G35" s="1"/>
  <c r="G167" i="6"/>
  <c r="F39" i="3" s="1"/>
  <c r="C39"/>
  <c r="G39" s="1"/>
  <c r="C38"/>
  <c r="G38" s="1"/>
  <c r="G166" i="6"/>
  <c r="F38" i="3" s="1"/>
  <c r="G171" i="6"/>
  <c r="F43" i="3" s="1"/>
  <c r="C43"/>
  <c r="G43" s="1"/>
  <c r="G168" i="6"/>
  <c r="F40" i="3" s="1"/>
  <c r="C40"/>
  <c r="G40" s="1"/>
  <c r="G170" i="6"/>
  <c r="F42" i="3" s="1"/>
  <c r="C42"/>
  <c r="G42" s="1"/>
  <c r="G165" i="6"/>
  <c r="F37" i="3" s="1"/>
  <c r="C37"/>
  <c r="G37" s="1"/>
  <c r="G172" i="6"/>
  <c r="F44" i="3" s="1"/>
  <c r="C44"/>
  <c r="G44" s="1"/>
  <c r="G169" i="6"/>
  <c r="F41" i="3" s="1"/>
  <c r="C41"/>
  <c r="G41" s="1"/>
  <c r="G164" i="6"/>
  <c r="F36" i="3" s="1"/>
  <c r="C36"/>
  <c r="G36" s="1"/>
  <c r="C11"/>
  <c r="G166" i="4"/>
  <c r="F11" i="3" s="1"/>
  <c r="G11" s="1"/>
  <c r="G165" i="4"/>
  <c r="F10" i="3" s="1"/>
  <c r="G10" s="1"/>
  <c r="C10"/>
  <c r="C9"/>
  <c r="G164" i="4"/>
  <c r="F9" i="3" s="1"/>
  <c r="G9" s="1"/>
  <c r="G167" i="4"/>
  <c r="F12" i="3" s="1"/>
  <c r="G12" s="1"/>
  <c r="C12"/>
  <c r="G171" i="4"/>
  <c r="F16" i="3" s="1"/>
  <c r="G16" s="1"/>
  <c r="C16"/>
  <c r="G169" i="4"/>
  <c r="F14" i="3" s="1"/>
  <c r="G14" s="1"/>
  <c r="C14"/>
  <c r="C13"/>
  <c r="G168" i="4"/>
  <c r="F13" i="3" s="1"/>
  <c r="G13" s="1"/>
  <c r="G163" i="4"/>
  <c r="F8" i="3" s="1"/>
  <c r="G8" s="1"/>
  <c r="C8"/>
  <c r="G170" i="4"/>
  <c r="F15" i="3" s="1"/>
  <c r="G15" s="1"/>
  <c r="C15"/>
  <c r="G229" i="2" l="1"/>
  <c r="F15" i="1" s="1"/>
  <c r="C15"/>
  <c r="G15" s="1"/>
  <c r="G225" i="2"/>
  <c r="F11" i="1" s="1"/>
  <c r="C11"/>
  <c r="G11" s="1"/>
  <c r="G235" i="2"/>
  <c r="F21" i="1" s="1"/>
  <c r="C21"/>
  <c r="G21" s="1"/>
  <c r="G170" i="5"/>
  <c r="F28" i="3" s="1"/>
  <c r="C28"/>
  <c r="G28" s="1"/>
  <c r="G164" i="5"/>
  <c r="F22" i="3" s="1"/>
  <c r="C22"/>
  <c r="G22" s="1"/>
  <c r="C21"/>
  <c r="G21" s="1"/>
  <c r="G163" i="5"/>
  <c r="F21" i="3" s="1"/>
  <c r="G165" i="5"/>
  <c r="F23" i="3" s="1"/>
  <c r="C23"/>
  <c r="G23" s="1"/>
  <c r="C26"/>
  <c r="G26" s="1"/>
  <c r="G168" i="5"/>
  <c r="F26" i="3" s="1"/>
  <c r="C27"/>
  <c r="G27" s="1"/>
  <c r="G169" i="5"/>
  <c r="F27" i="3" s="1"/>
  <c r="C25"/>
  <c r="G25" s="1"/>
  <c r="G167" i="5"/>
  <c r="F25" i="3" s="1"/>
  <c r="G172" i="5"/>
  <c r="F30" i="3" s="1"/>
  <c r="C30"/>
  <c r="G30" s="1"/>
  <c r="C24"/>
  <c r="G24" s="1"/>
  <c r="G166" i="5"/>
  <c r="F24" i="3" s="1"/>
  <c r="G171" i="5"/>
  <c r="F29" i="3" s="1"/>
  <c r="C29"/>
  <c r="G29" s="1"/>
  <c r="C17"/>
  <c r="G172" i="4"/>
  <c r="F17" i="3" s="1"/>
  <c r="G17" s="1"/>
</calcChain>
</file>

<file path=xl/sharedStrings.xml><?xml version="1.0" encoding="utf-8"?>
<sst xmlns="http://schemas.openxmlformats.org/spreadsheetml/2006/main" count="2442" uniqueCount="267">
  <si>
    <t>Gesamt</t>
  </si>
  <si>
    <t>1.</t>
  </si>
  <si>
    <t>2.</t>
  </si>
  <si>
    <t>3.</t>
  </si>
  <si>
    <t>4.</t>
  </si>
  <si>
    <t>Punkte</t>
  </si>
  <si>
    <t>Rang</t>
  </si>
  <si>
    <t>Name, Vorname</t>
  </si>
  <si>
    <t>Jg</t>
  </si>
  <si>
    <t>.</t>
  </si>
  <si>
    <t>5.</t>
  </si>
  <si>
    <t>Bahn A</t>
  </si>
  <si>
    <t xml:space="preserve">Bahn B </t>
  </si>
  <si>
    <t>Rollen</t>
  </si>
  <si>
    <t>Hocken</t>
  </si>
  <si>
    <t>Bahn C</t>
  </si>
  <si>
    <t>Sychron 2</t>
  </si>
  <si>
    <t>Synchon 1</t>
  </si>
  <si>
    <t>Weitsprung</t>
  </si>
  <si>
    <t>Sonder</t>
  </si>
  <si>
    <t>Sonderprüfung</t>
  </si>
  <si>
    <t>Rangplätze</t>
  </si>
  <si>
    <t>Klettern</t>
  </si>
  <si>
    <t>Wendestaffel</t>
  </si>
  <si>
    <t>Zeit</t>
  </si>
  <si>
    <t>Summe</t>
  </si>
  <si>
    <t>Gerätebahn C</t>
  </si>
  <si>
    <t>Rgsumme</t>
  </si>
  <si>
    <t>Regionalentscheid Rheinhessen-Pfalz</t>
  </si>
  <si>
    <t>Jugend trainiert für Olympia - Turnen</t>
  </si>
  <si>
    <t>Jungen</t>
  </si>
  <si>
    <t>Mädchen</t>
  </si>
  <si>
    <t>6.</t>
  </si>
  <si>
    <t>7.</t>
  </si>
  <si>
    <t>8.</t>
  </si>
  <si>
    <t>Wettkampf IV,1 Mädchen</t>
  </si>
  <si>
    <t>Wettkampf IV,2 Mädchen</t>
  </si>
  <si>
    <t>Wettkampf IV,1 Jungen</t>
  </si>
  <si>
    <t>Jugend trainiert für Olympia - WK IV Turnen</t>
  </si>
  <si>
    <t>Regionalentscheid  ADD Neustadt</t>
  </si>
  <si>
    <t>Gymnasium am Römerkastell Alzey</t>
  </si>
  <si>
    <t>Wettkampf IV,2 Jungen</t>
  </si>
  <si>
    <t>9.</t>
  </si>
  <si>
    <t>10.</t>
  </si>
  <si>
    <t xml:space="preserve">    </t>
  </si>
  <si>
    <t xml:space="preserve">     </t>
  </si>
  <si>
    <t xml:space="preserve">   </t>
  </si>
  <si>
    <t xml:space="preserve">  </t>
  </si>
  <si>
    <t xml:space="preserve">Siegerliste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</si>
  <si>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</si>
  <si>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</si>
  <si>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</si>
  <si>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</si>
  <si>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</si>
  <si>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</si>
  <si>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</si>
  <si>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</si>
  <si>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</si>
  <si>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</si>
  <si>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</si>
  <si>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Ergebnisse</t>
  </si>
  <si>
    <t>Schule</t>
  </si>
  <si>
    <t xml:space="preserve">Dekan-Ernst-Schule Grünstadt </t>
  </si>
  <si>
    <t>Böhammer-Grundschule Bad Bergzabern</t>
  </si>
  <si>
    <t>Leininger Gymnasium Grünstadt</t>
  </si>
  <si>
    <t>IGS Wörth</t>
  </si>
  <si>
    <t>Sebastian-Münster-Gymnasium Ingelheim I</t>
  </si>
  <si>
    <t>Sebastian-Münster-Gymnasium Ingelheim II</t>
  </si>
  <si>
    <t xml:space="preserve">WK IV,1  - Jahrg. 2004 bis 2007  </t>
  </si>
  <si>
    <t xml:space="preserve">WK IV,2  - Jahrg. 2004 und jünger  </t>
  </si>
  <si>
    <t xml:space="preserve">WK IV,2  - Jahrg. 2004 und jünger </t>
  </si>
  <si>
    <t>Gymnasium Edenkoben</t>
  </si>
  <si>
    <t>Hohenstaufen-Gymnasium Kaiserslautern</t>
  </si>
  <si>
    <t>Sickingen-Gymnasium Landstuhl</t>
  </si>
  <si>
    <t>Grundschule Sausenheim I</t>
  </si>
  <si>
    <t>Grundschule Sausenheim II</t>
  </si>
  <si>
    <t>Grundschule Schillerschule Haßloch I</t>
  </si>
  <si>
    <t>Grundschule Schillerschule Haßloch II</t>
  </si>
  <si>
    <t xml:space="preserve">Grundschule Sausenheim </t>
  </si>
  <si>
    <t>Schulzentrum Bad Bergzabern am 30.01.2017</t>
  </si>
  <si>
    <t>Schäfer, Jannik</t>
  </si>
  <si>
    <t>Seyler, Laurenz</t>
  </si>
  <si>
    <t>Mutlu, Yigit</t>
  </si>
  <si>
    <t>Reuter, Carl</t>
  </si>
  <si>
    <t>Franke, Jahan</t>
  </si>
  <si>
    <t>Schabacker, Tim</t>
  </si>
  <si>
    <t>Reichenecker, Malte</t>
  </si>
  <si>
    <t>Kindler, Regina</t>
  </si>
  <si>
    <t>Graf, Maja</t>
  </si>
  <si>
    <t>Hughart, Johanna</t>
  </si>
  <si>
    <t>Kern, Kilian</t>
  </si>
  <si>
    <t>Wagner, Jakob</t>
  </si>
  <si>
    <t>Whittaker, Jonah</t>
  </si>
  <si>
    <t>Worden, Amelie</t>
  </si>
  <si>
    <t>Weibert, Devin</t>
  </si>
  <si>
    <t>Weis, Norman</t>
  </si>
  <si>
    <t>Ulrich, Anna-Lena</t>
  </si>
  <si>
    <t>Lenhardt, Lara</t>
  </si>
  <si>
    <t>Nikolaitschik, Marc</t>
  </si>
  <si>
    <t>Conrad, Niklas</t>
  </si>
  <si>
    <t>Thösen, Mika</t>
  </si>
  <si>
    <t>Theobald, Charlotte</t>
  </si>
  <si>
    <t>Regner, Lena</t>
  </si>
  <si>
    <t>Synchron 1</t>
  </si>
  <si>
    <t>Synchron 2</t>
  </si>
  <si>
    <t>Wilhelm-von-Humboldt-Gymnasium Ludwigshafen</t>
  </si>
  <si>
    <t>Dietz, Oskar</t>
  </si>
  <si>
    <t>Gebel, Nikita</t>
  </si>
  <si>
    <t>Deisner, Marco</t>
  </si>
  <si>
    <t>Wagner, Emily</t>
  </si>
  <si>
    <t>Wagner, Leni</t>
  </si>
  <si>
    <t>Wild, Annabell</t>
  </si>
  <si>
    <t>Lorenz, Sarah</t>
  </si>
  <si>
    <t>Hauf, Torben</t>
  </si>
  <si>
    <t>Reichenecker, Marc</t>
  </si>
  <si>
    <t>Ongun, Yalin</t>
  </si>
  <si>
    <t>Wild, Benjamin</t>
  </si>
  <si>
    <t>Hoffmann, Philipp</t>
  </si>
  <si>
    <t>Happersberger, Anouk</t>
  </si>
  <si>
    <t>Wietzke, Torben</t>
  </si>
  <si>
    <t>Martin, Jack</t>
  </si>
  <si>
    <t>Schulzentrum Bad Bergzabern</t>
  </si>
  <si>
    <t>Heusser, Alessia</t>
  </si>
  <si>
    <t>Willem, Annalena</t>
  </si>
  <si>
    <t>Vos, Ida</t>
  </si>
  <si>
    <t>Wirdemann, Mia</t>
  </si>
  <si>
    <t>Vollhardt, Clara</t>
  </si>
  <si>
    <t>Heck, Maya</t>
  </si>
  <si>
    <t>Härthe, Milena</t>
  </si>
  <si>
    <t>Bollinger, Fabienne</t>
  </si>
  <si>
    <t>Thomas, May</t>
  </si>
  <si>
    <t>Rückheit, Isabell</t>
  </si>
  <si>
    <t>Realschule plus Gau-Algesheim</t>
  </si>
  <si>
    <t>Gymnasium Bad Bergzabern I</t>
  </si>
  <si>
    <t>Gymnasium Bad Bergzabern II</t>
  </si>
  <si>
    <t>Karolinen-Gymnasium Frankenthal</t>
  </si>
  <si>
    <t>Leininger-Gymnasium Grünstadt</t>
  </si>
  <si>
    <t>Hannah-Arendt-Gymnasium Haßloch I</t>
  </si>
  <si>
    <t>Hannah-Arendt-Gymnasium Haßloch II</t>
  </si>
  <si>
    <t>IGS u. Realschule plus Ludwigshafen-Edigheim</t>
  </si>
  <si>
    <t>Lise-Meitner-Gymnasium Maxdorf</t>
  </si>
  <si>
    <t>IGS Otterberg</t>
  </si>
  <si>
    <t>Hans-Purrmann-Gymnasium Speyer</t>
  </si>
  <si>
    <t>Helmholtz-Gymnasium Zweibrücken</t>
  </si>
  <si>
    <t>Hofenfels-Gymnasium Zweibrücken</t>
  </si>
  <si>
    <t>Butz, Philipp</t>
  </si>
  <si>
    <t>Roßa, Philipp</t>
  </si>
  <si>
    <t>Volz, Nele</t>
  </si>
  <si>
    <t>Förster, Janina</t>
  </si>
  <si>
    <t>Quester, Ina</t>
  </si>
  <si>
    <t>Frorath, Alica</t>
  </si>
  <si>
    <t>Heck, Marie</t>
  </si>
  <si>
    <t>Demin, Wiana</t>
  </si>
  <si>
    <t>Alsleben, Marco</t>
  </si>
  <si>
    <t>Kobus, Amelia</t>
  </si>
  <si>
    <t>Wichmann, Lotta</t>
  </si>
  <si>
    <t>Matthias, Megan</t>
  </si>
  <si>
    <t>Schnörringer, Marie</t>
  </si>
  <si>
    <t>Garrecht, Lena</t>
  </si>
  <si>
    <t>Hoffmann, Sina</t>
  </si>
  <si>
    <t>Ehrhardt, Luisa</t>
  </si>
  <si>
    <t>Herkommer, Sophie</t>
  </si>
  <si>
    <t>Hirschfeld, Victoria</t>
  </si>
  <si>
    <t>Palmarini, Lorena</t>
  </si>
  <si>
    <t>Dörrzapf, Chelsea</t>
  </si>
  <si>
    <t>Hillmer, Johanna</t>
  </si>
  <si>
    <t>Wildberger, Lotte</t>
  </si>
  <si>
    <t>Muffang, Luana</t>
  </si>
  <si>
    <t>Bader, Sarah</t>
  </si>
  <si>
    <t>Seibel, Svenja</t>
  </si>
  <si>
    <t>Kanther, Tiandra</t>
  </si>
  <si>
    <t>Bungert, Nina</t>
  </si>
  <si>
    <t>Oswald, Nadine</t>
  </si>
  <si>
    <t>Rittner, Marleen</t>
  </si>
  <si>
    <t>Eberle, Leni</t>
  </si>
  <si>
    <t>Kilbert, Emily</t>
  </si>
  <si>
    <t>Lorenz, Eva</t>
  </si>
  <si>
    <t>Neu, Philipp</t>
  </si>
  <si>
    <t>Schlag, Annika</t>
  </si>
  <si>
    <t>Milchin, Celina</t>
  </si>
  <si>
    <t>Mundorf, Anna</t>
  </si>
  <si>
    <t>Steinhardt, Lara</t>
  </si>
  <si>
    <t>Schulz, Fabian</t>
  </si>
  <si>
    <t>Wirschke, Delia</t>
  </si>
  <si>
    <t>Waldenberger, Laetitia</t>
  </si>
  <si>
    <t>Ritter, Tabea</t>
  </si>
  <si>
    <t>Mense, Leandra</t>
  </si>
  <si>
    <t>Hänlein, Lilly</t>
  </si>
  <si>
    <t>Hussein, Mona</t>
  </si>
  <si>
    <t>Rossitsch, Luisa</t>
  </si>
  <si>
    <t>Werner, Géraldine</t>
  </si>
  <si>
    <t>Ott, Vanessa</t>
  </si>
  <si>
    <t>Frey, Lovis</t>
  </si>
  <si>
    <t>Parlov, Emma</t>
  </si>
  <si>
    <t>Klos, Emily</t>
  </si>
  <si>
    <t>Fürschütte, Franca</t>
  </si>
  <si>
    <t>Simsch, Annika</t>
  </si>
  <si>
    <t>Gerhold, Lily</t>
  </si>
  <si>
    <t>Bodenschatz, Mia</t>
  </si>
  <si>
    <t>Günther, Meike</t>
  </si>
  <si>
    <t>Frank, Nina</t>
  </si>
  <si>
    <t>Kuntz, Marlene</t>
  </si>
  <si>
    <t>Vandeveer, Ella</t>
  </si>
  <si>
    <t>Fuchs, Mia</t>
  </si>
  <si>
    <t>Weber, Vivienne</t>
  </si>
  <si>
    <t>Scheck, Jason</t>
  </si>
  <si>
    <t>Allam, Annoud</t>
  </si>
  <si>
    <t>Mader, Marlis</t>
  </si>
  <si>
    <t>Bentz, Lilly</t>
  </si>
  <si>
    <t>Weiß, Emily</t>
  </si>
  <si>
    <t>Grünwald, Julia</t>
  </si>
  <si>
    <t>Krüger, Cindy</t>
  </si>
  <si>
    <t>Sarna, Judith</t>
  </si>
  <si>
    <t>Krämer, Alija</t>
  </si>
  <si>
    <t>Scheuerer, Magdalena</t>
  </si>
  <si>
    <t>Walde, Hanna</t>
  </si>
  <si>
    <t>Amiri, Faezeh</t>
  </si>
  <si>
    <t>Rau, Emily</t>
  </si>
  <si>
    <t>Schlesser, Lena</t>
  </si>
  <si>
    <t>Steinbrecher, Marlén</t>
  </si>
  <si>
    <t>Rother, Emelie</t>
  </si>
  <si>
    <t>Dörr, Emma</t>
  </si>
  <si>
    <t>Sieburg, Julia</t>
  </si>
  <si>
    <t>Zimpelmann, Lina</t>
  </si>
  <si>
    <t>Degen, Alea</t>
  </si>
  <si>
    <t>Albrecht, Lauren</t>
  </si>
  <si>
    <t>Conrad, Chiara</t>
  </si>
  <si>
    <t>Forbes, Eileen</t>
  </si>
  <si>
    <t>Reichert, Mia</t>
  </si>
  <si>
    <t>Meister, Lina</t>
  </si>
  <si>
    <t>Djalali, Celine</t>
  </si>
  <si>
    <t>Götze, Paula</t>
  </si>
  <si>
    <t>Genova, Mia</t>
  </si>
  <si>
    <t>Ferchel, Lilly</t>
  </si>
  <si>
    <t>Krauß, Leila</t>
  </si>
  <si>
    <t>Müller, Jana</t>
  </si>
  <si>
    <t>Niklaitschik, Kathrin</t>
  </si>
  <si>
    <t>Skutnitzki, Nancy</t>
  </si>
  <si>
    <t>Beresnevicivte, Mija</t>
  </si>
  <si>
    <t>Steckmeier, Anna</t>
  </si>
  <si>
    <t>Neumann Isabelle</t>
  </si>
  <si>
    <t>Marz, Luisa</t>
  </si>
  <si>
    <t>Eck, Paulina</t>
  </si>
  <si>
    <t>Kolbenschlag, Lena</t>
  </si>
  <si>
    <t>Hild, Dylan</t>
  </si>
  <si>
    <t>Schiller, David</t>
  </si>
  <si>
    <t>Krause, Florian</t>
  </si>
  <si>
    <t>Eberle, Camilla</t>
  </si>
  <si>
    <t>Puhl, Lina</t>
  </si>
  <si>
    <t>Miftari, Erza</t>
  </si>
  <si>
    <t>Aprile, Elisa</t>
  </si>
  <si>
    <t>Feuerbach, Lea</t>
  </si>
  <si>
    <t>Schlee, Eric</t>
  </si>
  <si>
    <t>Hamliko, Juliana</t>
  </si>
  <si>
    <t>Ongun, Zuhal</t>
  </si>
  <si>
    <t>Benz, Lilli</t>
  </si>
  <si>
    <t>Deuker, Carlo</t>
  </si>
  <si>
    <t>Gerstner, Finn</t>
  </si>
  <si>
    <t>Palmarini, Lorenz</t>
  </si>
  <si>
    <t>Wilhelm, Finn</t>
  </si>
  <si>
    <t>Sander Charlotte</t>
  </si>
  <si>
    <t>Chamier ,Laureen</t>
  </si>
  <si>
    <t>Herkommer, Hannah</t>
  </si>
  <si>
    <t>Baumann, Aaron</t>
  </si>
  <si>
    <t>Wunderberg , Johann</t>
  </si>
  <si>
    <t>Eitel, Leon</t>
  </si>
  <si>
    <t>Rayher, Selina</t>
  </si>
</sst>
</file>

<file path=xl/styles.xml><?xml version="1.0" encoding="utf-8"?>
<styleSheet xmlns="http://schemas.openxmlformats.org/spreadsheetml/2006/main">
  <fonts count="12">
    <font>
      <sz val="10"/>
      <name val="MS Sans Serif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 Narrow"/>
      <family val="2"/>
    </font>
    <font>
      <sz val="22"/>
      <name val="Arial Narrow"/>
      <family val="2"/>
    </font>
    <font>
      <b/>
      <sz val="26"/>
      <name val="Arial Narrow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2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Fill="1"/>
    <xf numFmtId="2" fontId="4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2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2" fontId="0" fillId="0" borderId="0" xfId="0" applyNumberFormat="1"/>
    <xf numFmtId="2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8" fillId="0" borderId="0" xfId="0" applyFont="1" applyAlignment="1" applyProtection="1">
      <protection locked="0"/>
    </xf>
    <xf numFmtId="2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8" fillId="0" borderId="0" xfId="0" applyFont="1" applyAlignment="1" applyProtection="1">
      <alignment textRotation="90"/>
      <protection locked="0"/>
    </xf>
    <xf numFmtId="0" fontId="9" fillId="0" borderId="0" xfId="0" applyFont="1" applyAlignment="1" applyProtection="1">
      <alignment textRotation="90"/>
      <protection locked="0"/>
    </xf>
    <xf numFmtId="0" fontId="9" fillId="0" borderId="0" xfId="0" applyFont="1" applyBorder="1" applyAlignment="1" applyProtection="1">
      <protection locked="0"/>
    </xf>
    <xf numFmtId="2" fontId="9" fillId="0" borderId="0" xfId="0" applyNumberFormat="1" applyFont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2" fontId="8" fillId="0" borderId="4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2" fontId="8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3" borderId="7" xfId="0" applyFont="1" applyFill="1" applyBorder="1" applyAlignment="1" applyProtection="1">
      <protection locked="0"/>
    </xf>
    <xf numFmtId="0" fontId="8" fillId="3" borderId="7" xfId="0" applyFont="1" applyFill="1" applyBorder="1" applyAlignment="1" applyProtection="1">
      <protection locked="0"/>
    </xf>
    <xf numFmtId="0" fontId="9" fillId="3" borderId="6" xfId="0" applyFont="1" applyFill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2" fontId="8" fillId="0" borderId="9" xfId="0" applyNumberFormat="1" applyFont="1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2" fontId="8" fillId="3" borderId="9" xfId="0" applyNumberFormat="1" applyFont="1" applyFill="1" applyBorder="1" applyAlignment="1" applyProtection="1">
      <alignment horizontal="center"/>
      <protection locked="0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9" fillId="0" borderId="15" xfId="0" applyNumberFormat="1" applyFont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0" fontId="8" fillId="0" borderId="17" xfId="0" applyFont="1" applyBorder="1" applyAlignment="1" applyProtection="1"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2" fontId="9" fillId="0" borderId="21" xfId="0" applyNumberFormat="1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0" fontId="8" fillId="0" borderId="24" xfId="0" applyFont="1" applyBorder="1" applyAlignment="1" applyProtection="1">
      <protection locked="0"/>
    </xf>
    <xf numFmtId="0" fontId="8" fillId="0" borderId="25" xfId="0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0" fontId="8" fillId="0" borderId="27" xfId="0" applyFont="1" applyBorder="1" applyAlignment="1" applyProtection="1">
      <protection locked="0"/>
    </xf>
    <xf numFmtId="2" fontId="9" fillId="0" borderId="28" xfId="0" applyNumberFormat="1" applyFont="1" applyBorder="1" applyAlignment="1" applyProtection="1">
      <protection locked="0"/>
    </xf>
    <xf numFmtId="0" fontId="9" fillId="0" borderId="29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protection locked="0"/>
    </xf>
    <xf numFmtId="0" fontId="8" fillId="0" borderId="31" xfId="0" applyFont="1" applyBorder="1" applyAlignment="1" applyProtection="1">
      <protection locked="0"/>
    </xf>
    <xf numFmtId="2" fontId="8" fillId="0" borderId="32" xfId="0" applyNumberFormat="1" applyFont="1" applyBorder="1" applyAlignment="1" applyProtection="1"/>
    <xf numFmtId="2" fontId="8" fillId="2" borderId="32" xfId="0" applyNumberFormat="1" applyFont="1" applyFill="1" applyBorder="1" applyAlignment="1" applyProtection="1"/>
    <xf numFmtId="2" fontId="8" fillId="3" borderId="32" xfId="0" applyNumberFormat="1" applyFont="1" applyFill="1" applyBorder="1" applyAlignment="1" applyProtection="1"/>
    <xf numFmtId="0" fontId="8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protection locked="0"/>
    </xf>
    <xf numFmtId="0" fontId="8" fillId="0" borderId="35" xfId="0" applyFont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8" fillId="2" borderId="40" xfId="0" applyFont="1" applyFill="1" applyBorder="1" applyProtection="1">
      <protection locked="0"/>
    </xf>
    <xf numFmtId="0" fontId="8" fillId="3" borderId="40" xfId="0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8" fillId="0" borderId="4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</xf>
    <xf numFmtId="0" fontId="8" fillId="2" borderId="45" xfId="0" applyFont="1" applyFill="1" applyBorder="1" applyAlignment="1" applyProtection="1"/>
    <xf numFmtId="2" fontId="9" fillId="3" borderId="7" xfId="0" applyNumberFormat="1" applyFont="1" applyFill="1" applyBorder="1" applyProtection="1">
      <protection locked="0"/>
    </xf>
    <xf numFmtId="2" fontId="9" fillId="0" borderId="12" xfId="0" applyNumberFormat="1" applyFont="1" applyBorder="1" applyAlignment="1" applyProtection="1">
      <protection locked="0"/>
    </xf>
    <xf numFmtId="2" fontId="9" fillId="0" borderId="17" xfId="0" applyNumberFormat="1" applyFont="1" applyBorder="1" applyAlignment="1" applyProtection="1">
      <protection locked="0"/>
    </xf>
    <xf numFmtId="2" fontId="9" fillId="0" borderId="25" xfId="0" applyNumberFormat="1" applyFont="1" applyBorder="1" applyAlignment="1" applyProtection="1">
      <protection locked="0"/>
    </xf>
    <xf numFmtId="2" fontId="9" fillId="0" borderId="47" xfId="0" applyNumberFormat="1" applyFont="1" applyBorder="1" applyAlignment="1" applyProtection="1"/>
    <xf numFmtId="2" fontId="9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" fontId="8" fillId="0" borderId="33" xfId="0" applyNumberFormat="1" applyFont="1" applyBorder="1" applyAlignment="1" applyProtection="1"/>
    <xf numFmtId="0" fontId="8" fillId="3" borderId="45" xfId="0" applyFont="1" applyFill="1" applyBorder="1" applyAlignment="1" applyProtection="1"/>
    <xf numFmtId="1" fontId="8" fillId="3" borderId="45" xfId="0" applyNumberFormat="1" applyFont="1" applyFill="1" applyBorder="1" applyAlignment="1" applyProtection="1"/>
    <xf numFmtId="2" fontId="10" fillId="0" borderId="0" xfId="0" applyNumberFormat="1" applyFont="1" applyAlignment="1" applyProtection="1">
      <protection locked="0"/>
    </xf>
    <xf numFmtId="0" fontId="11" fillId="0" borderId="0" xfId="0" applyFont="1"/>
    <xf numFmtId="0" fontId="3" fillId="0" borderId="0" xfId="0" applyFont="1" applyBorder="1"/>
    <xf numFmtId="0" fontId="9" fillId="0" borderId="46" xfId="0" applyFont="1" applyBorder="1" applyAlignment="1" applyProtection="1">
      <protection locked="0"/>
    </xf>
    <xf numFmtId="0" fontId="8" fillId="2" borderId="45" xfId="0" applyFont="1" applyFill="1" applyBorder="1" applyAlignment="1" applyProtection="1">
      <protection locked="0"/>
    </xf>
    <xf numFmtId="2" fontId="9" fillId="0" borderId="47" xfId="0" applyNumberFormat="1" applyFont="1" applyBorder="1" applyAlignment="1" applyProtection="1">
      <protection locked="0"/>
    </xf>
    <xf numFmtId="2" fontId="8" fillId="0" borderId="32" xfId="0" applyNumberFormat="1" applyFont="1" applyBorder="1" applyAlignment="1" applyProtection="1">
      <protection locked="0"/>
    </xf>
    <xf numFmtId="2" fontId="8" fillId="2" borderId="32" xfId="0" applyNumberFormat="1" applyFont="1" applyFill="1" applyBorder="1" applyAlignment="1" applyProtection="1">
      <protection locked="0"/>
    </xf>
    <xf numFmtId="2" fontId="8" fillId="3" borderId="32" xfId="0" applyNumberFormat="1" applyFont="1" applyFill="1" applyBorder="1" applyAlignment="1" applyProtection="1">
      <protection locked="0"/>
    </xf>
    <xf numFmtId="1" fontId="8" fillId="0" borderId="33" xfId="0" applyNumberFormat="1" applyFont="1" applyBorder="1" applyAlignment="1" applyProtection="1">
      <protection locked="0"/>
    </xf>
    <xf numFmtId="1" fontId="8" fillId="3" borderId="45" xfId="0" applyNumberFormat="1" applyFont="1" applyFill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/>
    <xf numFmtId="0" fontId="8" fillId="0" borderId="1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/>
    <xf numFmtId="0" fontId="8" fillId="0" borderId="3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2" fontId="8" fillId="0" borderId="51" xfId="0" applyNumberFormat="1" applyFont="1" applyBorder="1" applyAlignment="1" applyProtection="1">
      <alignment horizontal="center" vertical="center" textRotation="90"/>
      <protection locked="0"/>
    </xf>
    <xf numFmtId="0" fontId="8" fillId="0" borderId="52" xfId="0" applyFont="1" applyBorder="1" applyAlignment="1" applyProtection="1">
      <alignment horizontal="center" vertical="center" textRotation="90"/>
      <protection locked="0"/>
    </xf>
    <xf numFmtId="0" fontId="8" fillId="0" borderId="53" xfId="0" applyFont="1" applyBorder="1" applyAlignment="1" applyProtection="1">
      <alignment horizontal="center" vertical="center" textRotation="90"/>
      <protection locked="0"/>
    </xf>
    <xf numFmtId="0" fontId="8" fillId="0" borderId="48" xfId="0" applyFont="1" applyBorder="1" applyAlignment="1" applyProtection="1">
      <alignment horizontal="left"/>
      <protection locked="0"/>
    </xf>
    <xf numFmtId="0" fontId="8" fillId="0" borderId="50" xfId="0" applyFont="1" applyBorder="1" applyAlignment="1" applyProtection="1">
      <alignment horizontal="left"/>
      <protection locked="0"/>
    </xf>
    <xf numFmtId="0" fontId="8" fillId="0" borderId="49" xfId="0" applyFont="1" applyBorder="1" applyAlignment="1" applyProtection="1">
      <alignment horizontal="left"/>
      <protection locked="0"/>
    </xf>
    <xf numFmtId="0" fontId="8" fillId="0" borderId="54" xfId="0" applyFont="1" applyBorder="1" applyAlignment="1" applyProtection="1">
      <alignment horizontal="left"/>
      <protection locked="0"/>
    </xf>
    <xf numFmtId="0" fontId="8" fillId="0" borderId="55" xfId="0" applyFont="1" applyBorder="1" applyAlignment="1" applyProtection="1">
      <alignment horizontal="left"/>
      <protection locked="0"/>
    </xf>
    <xf numFmtId="0" fontId="8" fillId="0" borderId="56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7" name="Text Box 1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8" name="Text Box 2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9" name="Text Box 3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0" name="Text Box 4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1" name="Text Box 5"/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200025</xdr:rowOff>
    </xdr:to>
    <xdr:sp macro="" textlink="">
      <xdr:nvSpPr>
        <xdr:cNvPr id="53522" name="Text Box 20"/>
        <xdr:cNvSpPr txBox="1">
          <a:spLocks noChangeArrowheads="1"/>
        </xdr:cNvSpPr>
      </xdr:nvSpPr>
      <xdr:spPr bwMode="auto">
        <a:xfrm>
          <a:off x="1743075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7</xdr:row>
      <xdr:rowOff>0</xdr:rowOff>
    </xdr:from>
    <xdr:to>
      <xdr:col>2</xdr:col>
      <xdr:colOff>1476375</xdr:colOff>
      <xdr:row>7</xdr:row>
      <xdr:rowOff>200025</xdr:rowOff>
    </xdr:to>
    <xdr:sp macro="" textlink="">
      <xdr:nvSpPr>
        <xdr:cNvPr id="53523" name="Text Box 21"/>
        <xdr:cNvSpPr txBox="1">
          <a:spLocks noChangeArrowheads="1"/>
        </xdr:cNvSpPr>
      </xdr:nvSpPr>
      <xdr:spPr bwMode="auto">
        <a:xfrm>
          <a:off x="3114675" y="2200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37</xdr:row>
      <xdr:rowOff>142875</xdr:rowOff>
    </xdr:from>
    <xdr:to>
      <xdr:col>2</xdr:col>
      <xdr:colOff>1476375</xdr:colOff>
      <xdr:row>37</xdr:row>
      <xdr:rowOff>342900</xdr:rowOff>
    </xdr:to>
    <xdr:sp macro="" textlink="">
      <xdr:nvSpPr>
        <xdr:cNvPr id="53524" name="Text Box 24"/>
        <xdr:cNvSpPr txBox="1">
          <a:spLocks noChangeArrowheads="1"/>
        </xdr:cNvSpPr>
      </xdr:nvSpPr>
      <xdr:spPr bwMode="auto">
        <a:xfrm>
          <a:off x="3114675" y="12906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47</xdr:row>
      <xdr:rowOff>0</xdr:rowOff>
    </xdr:from>
    <xdr:to>
      <xdr:col>2</xdr:col>
      <xdr:colOff>1476375</xdr:colOff>
      <xdr:row>47</xdr:row>
      <xdr:rowOff>200025</xdr:rowOff>
    </xdr:to>
    <xdr:sp macro="" textlink="">
      <xdr:nvSpPr>
        <xdr:cNvPr id="53525" name="Text Box 25"/>
        <xdr:cNvSpPr txBox="1">
          <a:spLocks noChangeArrowheads="1"/>
        </xdr:cNvSpPr>
      </xdr:nvSpPr>
      <xdr:spPr bwMode="auto">
        <a:xfrm>
          <a:off x="3114675" y="16173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55</xdr:row>
      <xdr:rowOff>0</xdr:rowOff>
    </xdr:from>
    <xdr:to>
      <xdr:col>2</xdr:col>
      <xdr:colOff>1476375</xdr:colOff>
      <xdr:row>55</xdr:row>
      <xdr:rowOff>200025</xdr:rowOff>
    </xdr:to>
    <xdr:sp macro="" textlink="">
      <xdr:nvSpPr>
        <xdr:cNvPr id="53526" name="Text Box 26"/>
        <xdr:cNvSpPr txBox="1">
          <a:spLocks noChangeArrowheads="1"/>
        </xdr:cNvSpPr>
      </xdr:nvSpPr>
      <xdr:spPr bwMode="auto">
        <a:xfrm>
          <a:off x="3114675" y="18688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333375</xdr:colOff>
      <xdr:row>3</xdr:row>
      <xdr:rowOff>19050</xdr:rowOff>
    </xdr:from>
    <xdr:to>
      <xdr:col>0</xdr:col>
      <xdr:colOff>1228725</xdr:colOff>
      <xdr:row>5</xdr:row>
      <xdr:rowOff>285750</xdr:rowOff>
    </xdr:to>
    <xdr:pic>
      <xdr:nvPicPr>
        <xdr:cNvPr id="53527" name="Picture 27" descr="dtb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6202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</xdr:row>
      <xdr:rowOff>76200</xdr:rowOff>
    </xdr:from>
    <xdr:to>
      <xdr:col>6</xdr:col>
      <xdr:colOff>714375</xdr:colOff>
      <xdr:row>6</xdr:row>
      <xdr:rowOff>28575</xdr:rowOff>
    </xdr:to>
    <xdr:pic>
      <xdr:nvPicPr>
        <xdr:cNvPr id="53528" name="Picture 28" descr="Logo JTFO 3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7048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47</xdr:row>
      <xdr:rowOff>114300</xdr:rowOff>
    </xdr:from>
    <xdr:to>
      <xdr:col>2</xdr:col>
      <xdr:colOff>1476375</xdr:colOff>
      <xdr:row>48</xdr:row>
      <xdr:rowOff>0</xdr:rowOff>
    </xdr:to>
    <xdr:sp macro="" textlink="">
      <xdr:nvSpPr>
        <xdr:cNvPr id="53529" name="Text Box 24"/>
        <xdr:cNvSpPr txBox="1">
          <a:spLocks noChangeArrowheads="1"/>
        </xdr:cNvSpPr>
      </xdr:nvSpPr>
      <xdr:spPr bwMode="auto">
        <a:xfrm>
          <a:off x="3114675" y="1628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3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4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5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6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7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19050</xdr:rowOff>
    </xdr:from>
    <xdr:to>
      <xdr:col>1</xdr:col>
      <xdr:colOff>85725</xdr:colOff>
      <xdr:row>5</xdr:row>
      <xdr:rowOff>295275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8675"/>
          <a:ext cx="809625" cy="819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2</xdr:row>
      <xdr:rowOff>9525</xdr:rowOff>
    </xdr:from>
    <xdr:to>
      <xdr:col>6</xdr:col>
      <xdr:colOff>571500</xdr:colOff>
      <xdr:row>5</xdr:row>
      <xdr:rowOff>361950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561975"/>
          <a:ext cx="1162050" cy="1152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2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3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4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5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6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6" name="Text Box 1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7" name="Text Box 2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8" name="Text Box 3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9" name="Text Box 4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80" name="Text Box 5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1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2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3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4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5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11.xml"/><Relationship Id="rId133" Type="http://schemas.openxmlformats.org/officeDocument/2006/relationships/revisionLog" Target="revisionLog121.xml"/><Relationship Id="rId138" Type="http://schemas.openxmlformats.org/officeDocument/2006/relationships/revisionLog" Target="revisionLog131.xml"/><Relationship Id="rId154" Type="http://schemas.openxmlformats.org/officeDocument/2006/relationships/revisionLog" Target="revisionLog16.xml"/><Relationship Id="rId159" Type="http://schemas.openxmlformats.org/officeDocument/2006/relationships/revisionLog" Target="revisionLog17.xml"/><Relationship Id="rId175" Type="http://schemas.openxmlformats.org/officeDocument/2006/relationships/revisionLog" Target="revisionLog111.xml"/><Relationship Id="rId170" Type="http://schemas.openxmlformats.org/officeDocument/2006/relationships/revisionLog" Target="revisionLog19.xml"/><Relationship Id="rId191" Type="http://schemas.openxmlformats.org/officeDocument/2006/relationships/revisionLog" Target="revisionLog13.xml"/><Relationship Id="rId196" Type="http://schemas.openxmlformats.org/officeDocument/2006/relationships/revisionLog" Target="revisionLog14.xml"/><Relationship Id="rId200" Type="http://schemas.openxmlformats.org/officeDocument/2006/relationships/revisionLog" Target="revisionLog15.xml"/><Relationship Id="rId205" Type="http://schemas.openxmlformats.org/officeDocument/2006/relationships/revisionLog" Target="revisionLog110.xml"/><Relationship Id="rId226" Type="http://schemas.openxmlformats.org/officeDocument/2006/relationships/revisionLog" Target="revisionLog114.xml"/><Relationship Id="rId247" Type="http://schemas.openxmlformats.org/officeDocument/2006/relationships/revisionLog" Target="revisionLog12.xml"/><Relationship Id="rId221" Type="http://schemas.openxmlformats.org/officeDocument/2006/relationships/revisionLog" Target="revisionLog1141.xml"/><Relationship Id="rId242" Type="http://schemas.openxmlformats.org/officeDocument/2006/relationships/revisionLog" Target="revisionLog122.xml"/><Relationship Id="rId128" Type="http://schemas.openxmlformats.org/officeDocument/2006/relationships/revisionLog" Target="revisionLog12111.xml"/><Relationship Id="rId144" Type="http://schemas.openxmlformats.org/officeDocument/2006/relationships/revisionLog" Target="revisionLog15111.xml"/><Relationship Id="rId149" Type="http://schemas.openxmlformats.org/officeDocument/2006/relationships/revisionLog" Target="revisionLog1611.xml"/><Relationship Id="rId152" Type="http://schemas.openxmlformats.org/officeDocument/2006/relationships/revisionLog" Target="revisionLog17111.xml"/><Relationship Id="rId160" Type="http://schemas.openxmlformats.org/officeDocument/2006/relationships/revisionLog" Target="revisionLog18111.xml"/><Relationship Id="rId165" Type="http://schemas.openxmlformats.org/officeDocument/2006/relationships/revisionLog" Target="revisionLog1911.xml"/><Relationship Id="rId173" Type="http://schemas.openxmlformats.org/officeDocument/2006/relationships/revisionLog" Target="revisionLog1121.xml"/><Relationship Id="rId181" Type="http://schemas.openxmlformats.org/officeDocument/2006/relationships/revisionLog" Target="revisionLog132.xml"/><Relationship Id="rId186" Type="http://schemas.openxmlformats.org/officeDocument/2006/relationships/revisionLog" Target="revisionLog142.xml"/><Relationship Id="rId194" Type="http://schemas.openxmlformats.org/officeDocument/2006/relationships/revisionLog" Target="revisionLog143.xml"/><Relationship Id="rId199" Type="http://schemas.openxmlformats.org/officeDocument/2006/relationships/revisionLog" Target="revisionLog152.xml"/><Relationship Id="rId203" Type="http://schemas.openxmlformats.org/officeDocument/2006/relationships/revisionLog" Target="revisionLog1101.xml"/><Relationship Id="rId208" Type="http://schemas.openxmlformats.org/officeDocument/2006/relationships/revisionLog" Target="revisionLog1122.xml"/><Relationship Id="rId216" Type="http://schemas.openxmlformats.org/officeDocument/2006/relationships/revisionLog" Target="revisionLog1131.xml"/><Relationship Id="rId229" Type="http://schemas.openxmlformats.org/officeDocument/2006/relationships/revisionLog" Target="revisionLog1221.xml"/><Relationship Id="rId237" Type="http://schemas.openxmlformats.org/officeDocument/2006/relationships/revisionLog" Target="revisionLog18.xml"/><Relationship Id="rId211" Type="http://schemas.openxmlformats.org/officeDocument/2006/relationships/revisionLog" Target="revisionLog11311.xml"/><Relationship Id="rId224" Type="http://schemas.openxmlformats.org/officeDocument/2006/relationships/revisionLog" Target="revisionLog115.xml"/><Relationship Id="rId232" Type="http://schemas.openxmlformats.org/officeDocument/2006/relationships/revisionLog" Target="revisionLog181.xml"/><Relationship Id="rId240" Type="http://schemas.openxmlformats.org/officeDocument/2006/relationships/revisionLog" Target="revisionLog112.xml"/><Relationship Id="rId245" Type="http://schemas.openxmlformats.org/officeDocument/2006/relationships/revisionLog" Target="revisionLog113.xml"/><Relationship Id="rId126" Type="http://schemas.openxmlformats.org/officeDocument/2006/relationships/revisionLog" Target="revisionLog1211111.xml"/><Relationship Id="rId134" Type="http://schemas.openxmlformats.org/officeDocument/2006/relationships/revisionLog" Target="revisionLog1411111.xml"/><Relationship Id="rId139" Type="http://schemas.openxmlformats.org/officeDocument/2006/relationships/revisionLog" Target="revisionLog1511111.xml"/><Relationship Id="rId147" Type="http://schemas.openxmlformats.org/officeDocument/2006/relationships/revisionLog" Target="revisionLog161111.xml"/><Relationship Id="rId168" Type="http://schemas.openxmlformats.org/officeDocument/2006/relationships/revisionLog" Target="revisionLog110111.xml"/><Relationship Id="rId142" Type="http://schemas.openxmlformats.org/officeDocument/2006/relationships/revisionLog" Target="revisionLog113111.xml"/><Relationship Id="rId150" Type="http://schemas.openxmlformats.org/officeDocument/2006/relationships/revisionLog" Target="revisionLog1221111.xml"/><Relationship Id="rId155" Type="http://schemas.openxmlformats.org/officeDocument/2006/relationships/revisionLog" Target="revisionLog13211.xml"/><Relationship Id="rId163" Type="http://schemas.openxmlformats.org/officeDocument/2006/relationships/revisionLog" Target="revisionLog14211.xml"/><Relationship Id="rId171" Type="http://schemas.openxmlformats.org/officeDocument/2006/relationships/revisionLog" Target="revisionLog15211.xml"/><Relationship Id="rId176" Type="http://schemas.openxmlformats.org/officeDocument/2006/relationships/revisionLog" Target="revisionLog11411.xml"/><Relationship Id="rId184" Type="http://schemas.openxmlformats.org/officeDocument/2006/relationships/revisionLog" Target="revisionLog1151.xml"/><Relationship Id="rId189" Type="http://schemas.openxmlformats.org/officeDocument/2006/relationships/revisionLog" Target="revisionLog116.xml"/><Relationship Id="rId192" Type="http://schemas.openxmlformats.org/officeDocument/2006/relationships/revisionLog" Target="revisionLog14311.xml"/><Relationship Id="rId197" Type="http://schemas.openxmlformats.org/officeDocument/2006/relationships/revisionLog" Target="revisionLog153.xml"/><Relationship Id="rId206" Type="http://schemas.openxmlformats.org/officeDocument/2006/relationships/revisionLog" Target="revisionLog117.xml"/><Relationship Id="rId219" Type="http://schemas.openxmlformats.org/officeDocument/2006/relationships/revisionLog" Target="revisionLog1142.xml"/><Relationship Id="rId227" Type="http://schemas.openxmlformats.org/officeDocument/2006/relationships/revisionLog" Target="revisionLog123.xml"/><Relationship Id="rId201" Type="http://schemas.openxmlformats.org/officeDocument/2006/relationships/revisionLog" Target="revisionLog112211.xml"/><Relationship Id="rId214" Type="http://schemas.openxmlformats.org/officeDocument/2006/relationships/revisionLog" Target="revisionLog118.xml"/><Relationship Id="rId222" Type="http://schemas.openxmlformats.org/officeDocument/2006/relationships/revisionLog" Target="revisionLog119.xml"/><Relationship Id="rId230" Type="http://schemas.openxmlformats.org/officeDocument/2006/relationships/revisionLog" Target="revisionLog182.xml"/><Relationship Id="rId235" Type="http://schemas.openxmlformats.org/officeDocument/2006/relationships/revisionLog" Target="revisionLog1123.xml"/><Relationship Id="rId243" Type="http://schemas.openxmlformats.org/officeDocument/2006/relationships/revisionLog" Target="revisionLog1132.xml"/><Relationship Id="rId248" Type="http://schemas.openxmlformats.org/officeDocument/2006/relationships/revisionLog" Target="revisionLog120.xml"/><Relationship Id="rId129" Type="http://schemas.openxmlformats.org/officeDocument/2006/relationships/revisionLog" Target="revisionLog1211.xml"/><Relationship Id="rId137" Type="http://schemas.openxmlformats.org/officeDocument/2006/relationships/revisionLog" Target="revisionLog1311.xml"/><Relationship Id="rId158" Type="http://schemas.openxmlformats.org/officeDocument/2006/relationships/revisionLog" Target="revisionLog171.xml"/><Relationship Id="rId132" Type="http://schemas.openxmlformats.org/officeDocument/2006/relationships/revisionLog" Target="revisionLog13111.xml"/><Relationship Id="rId140" Type="http://schemas.openxmlformats.org/officeDocument/2006/relationships/revisionLog" Target="revisionLog1411.xml"/><Relationship Id="rId145" Type="http://schemas.openxmlformats.org/officeDocument/2006/relationships/revisionLog" Target="revisionLog1511.xml"/><Relationship Id="rId153" Type="http://schemas.openxmlformats.org/officeDocument/2006/relationships/revisionLog" Target="revisionLog161.xml"/><Relationship Id="rId161" Type="http://schemas.openxmlformats.org/officeDocument/2006/relationships/revisionLog" Target="revisionLog1811.xml"/><Relationship Id="rId166" Type="http://schemas.openxmlformats.org/officeDocument/2006/relationships/revisionLog" Target="revisionLog191.xml"/><Relationship Id="rId174" Type="http://schemas.openxmlformats.org/officeDocument/2006/relationships/revisionLog" Target="revisionLog1122111.xml"/><Relationship Id="rId179" Type="http://schemas.openxmlformats.org/officeDocument/2006/relationships/revisionLog" Target="revisionLog12211.xml"/><Relationship Id="rId182" Type="http://schemas.openxmlformats.org/officeDocument/2006/relationships/revisionLog" Target="revisionLog133.xml"/><Relationship Id="rId187" Type="http://schemas.openxmlformats.org/officeDocument/2006/relationships/revisionLog" Target="revisionLog143111.xml"/><Relationship Id="rId195" Type="http://schemas.openxmlformats.org/officeDocument/2006/relationships/revisionLog" Target="revisionLog1171.xml"/><Relationship Id="rId209" Type="http://schemas.openxmlformats.org/officeDocument/2006/relationships/revisionLog" Target="revisionLog1181.xml"/><Relationship Id="rId217" Type="http://schemas.openxmlformats.org/officeDocument/2006/relationships/revisionLog" Target="revisionLog11421.xml"/><Relationship Id="rId190" Type="http://schemas.openxmlformats.org/officeDocument/2006/relationships/revisionLog" Target="revisionLog1531.xml"/><Relationship Id="rId204" Type="http://schemas.openxmlformats.org/officeDocument/2006/relationships/revisionLog" Target="revisionLog11811.xml"/><Relationship Id="rId212" Type="http://schemas.openxmlformats.org/officeDocument/2006/relationships/revisionLog" Target="revisionLog1191.xml"/><Relationship Id="rId220" Type="http://schemas.openxmlformats.org/officeDocument/2006/relationships/revisionLog" Target="revisionLog1201.xml"/><Relationship Id="rId225" Type="http://schemas.openxmlformats.org/officeDocument/2006/relationships/revisionLog" Target="revisionLog1231.xml"/><Relationship Id="rId233" Type="http://schemas.openxmlformats.org/officeDocument/2006/relationships/revisionLog" Target="revisionLog11231.xml"/><Relationship Id="rId238" Type="http://schemas.openxmlformats.org/officeDocument/2006/relationships/revisionLog" Target="revisionLog11321.xml"/><Relationship Id="rId241" Type="http://schemas.openxmlformats.org/officeDocument/2006/relationships/revisionLog" Target="revisionLog1222.xml"/><Relationship Id="rId246" Type="http://schemas.openxmlformats.org/officeDocument/2006/relationships/revisionLog" Target="revisionLog124.xml"/><Relationship Id="rId127" Type="http://schemas.openxmlformats.org/officeDocument/2006/relationships/revisionLog" Target="revisionLog121111.xml"/><Relationship Id="rId130" Type="http://schemas.openxmlformats.org/officeDocument/2006/relationships/revisionLog" Target="revisionLog1311111.xml"/><Relationship Id="rId135" Type="http://schemas.openxmlformats.org/officeDocument/2006/relationships/revisionLog" Target="revisionLog141111.xml"/><Relationship Id="rId143" Type="http://schemas.openxmlformats.org/officeDocument/2006/relationships/revisionLog" Target="revisionLog151111.xml"/><Relationship Id="rId148" Type="http://schemas.openxmlformats.org/officeDocument/2006/relationships/revisionLog" Target="revisionLog16111.xml"/><Relationship Id="rId151" Type="http://schemas.openxmlformats.org/officeDocument/2006/relationships/revisionLog" Target="revisionLog171111.xml"/><Relationship Id="rId156" Type="http://schemas.openxmlformats.org/officeDocument/2006/relationships/revisionLog" Target="revisionLog181111.xml"/><Relationship Id="rId164" Type="http://schemas.openxmlformats.org/officeDocument/2006/relationships/revisionLog" Target="revisionLog19111.xml"/><Relationship Id="rId169" Type="http://schemas.openxmlformats.org/officeDocument/2006/relationships/revisionLog" Target="revisionLog11011.xml"/><Relationship Id="rId177" Type="http://schemas.openxmlformats.org/officeDocument/2006/relationships/revisionLog" Target="revisionLog122111.xml"/><Relationship Id="rId185" Type="http://schemas.openxmlformats.org/officeDocument/2006/relationships/revisionLog" Target="revisionLog1421.xml"/><Relationship Id="rId198" Type="http://schemas.openxmlformats.org/officeDocument/2006/relationships/revisionLog" Target="revisionLog1521.xml"/><Relationship Id="rId172" Type="http://schemas.openxmlformats.org/officeDocument/2006/relationships/revisionLog" Target="revisionLog11211.xml"/><Relationship Id="rId180" Type="http://schemas.openxmlformats.org/officeDocument/2006/relationships/revisionLog" Target="revisionLog1321.xml"/><Relationship Id="rId193" Type="http://schemas.openxmlformats.org/officeDocument/2006/relationships/revisionLog" Target="revisionLog1431.xml"/><Relationship Id="rId202" Type="http://schemas.openxmlformats.org/officeDocument/2006/relationships/revisionLog" Target="revisionLog11221.xml"/><Relationship Id="rId207" Type="http://schemas.openxmlformats.org/officeDocument/2006/relationships/revisionLog" Target="revisionLog11312.xml"/><Relationship Id="rId210" Type="http://schemas.openxmlformats.org/officeDocument/2006/relationships/revisionLog" Target="revisionLog114211.xml"/><Relationship Id="rId215" Type="http://schemas.openxmlformats.org/officeDocument/2006/relationships/revisionLog" Target="revisionLog12011.xml"/><Relationship Id="rId223" Type="http://schemas.openxmlformats.org/officeDocument/2006/relationships/revisionLog" Target="revisionLog12311.xml"/><Relationship Id="rId228" Type="http://schemas.openxmlformats.org/officeDocument/2006/relationships/revisionLog" Target="revisionLog1821.xml"/><Relationship Id="rId236" Type="http://schemas.openxmlformats.org/officeDocument/2006/relationships/revisionLog" Target="revisionLog113211.xml"/><Relationship Id="rId244" Type="http://schemas.openxmlformats.org/officeDocument/2006/relationships/revisionLog" Target="revisionLog1241.xml"/><Relationship Id="rId249" Type="http://schemas.openxmlformats.org/officeDocument/2006/relationships/revisionLog" Target="revisionLog125.xml"/><Relationship Id="rId125" Type="http://schemas.openxmlformats.org/officeDocument/2006/relationships/revisionLog" Target="revisionLog1111.xml"/><Relationship Id="rId141" Type="http://schemas.openxmlformats.org/officeDocument/2006/relationships/revisionLog" Target="revisionLog141.xml"/><Relationship Id="rId146" Type="http://schemas.openxmlformats.org/officeDocument/2006/relationships/revisionLog" Target="revisionLog151.xml"/><Relationship Id="rId167" Type="http://schemas.openxmlformats.org/officeDocument/2006/relationships/revisionLog" Target="revisionLog18211.xml"/><Relationship Id="rId188" Type="http://schemas.openxmlformats.org/officeDocument/2006/relationships/revisionLog" Target="revisionLog12411.xml"/><Relationship Id="rId162" Type="http://schemas.openxmlformats.org/officeDocument/2006/relationships/revisionLog" Target="revisionLog1812.xml"/><Relationship Id="rId183" Type="http://schemas.openxmlformats.org/officeDocument/2006/relationships/revisionLog" Target="revisionLog12221.xml"/><Relationship Id="rId213" Type="http://schemas.openxmlformats.org/officeDocument/2006/relationships/revisionLog" Target="revisionLog112311.xml"/><Relationship Id="rId218" Type="http://schemas.openxmlformats.org/officeDocument/2006/relationships/revisionLog" Target="revisionLog1132111.xml"/><Relationship Id="rId234" Type="http://schemas.openxmlformats.org/officeDocument/2006/relationships/revisionLog" Target="revisionLog1251.xml"/><Relationship Id="rId239" Type="http://schemas.openxmlformats.org/officeDocument/2006/relationships/revisionLog" Target="revisionLog126.xml"/><Relationship Id="rId250" Type="http://schemas.openxmlformats.org/officeDocument/2006/relationships/revisionLog" Target="revisionLog1.xml"/><Relationship Id="rId131" Type="http://schemas.openxmlformats.org/officeDocument/2006/relationships/revisionLog" Target="revisionLog131111.xml"/><Relationship Id="rId136" Type="http://schemas.openxmlformats.org/officeDocument/2006/relationships/revisionLog" Target="revisionLog14111.xml"/><Relationship Id="rId157" Type="http://schemas.openxmlformats.org/officeDocument/2006/relationships/revisionLog" Target="revisionLog1711.xml"/><Relationship Id="rId178" Type="http://schemas.openxmlformats.org/officeDocument/2006/relationships/revisionLog" Target="revisionLog122112.xml"/></Relationships>
</file>

<file path=xl/revisions/revisionHeaders.xml><?xml version="1.0" encoding="utf-8"?>
<headers xmlns="http://schemas.openxmlformats.org/spreadsheetml/2006/main" xmlns:r="http://schemas.openxmlformats.org/officeDocument/2006/relationships" guid="{CB525776-2D4E-4E1E-BB76-6F50F48C4020}" diskRevisions="1" revisionId="6656" version="127" protected="1">
  <header guid="{1E11A6D6-5CAE-4443-AF5A-7A57C49BFD4C}" dateTime="2017-01-23T18:37:38" maxSheetId="7" userName="Stefan" r:id="rId125" minRId="4632" maxRId="4635">
    <sheetIdMap count="6">
      <sheetId val="1"/>
      <sheetId val="2"/>
      <sheetId val="3"/>
      <sheetId val="4"/>
      <sheetId val="5"/>
      <sheetId val="6"/>
    </sheetIdMap>
  </header>
  <header guid="{2C6BDB3E-6AB1-4A03-9B6C-B74D2F249477}" dateTime="2017-01-23T18:47:19" maxSheetId="7" userName="Stefan" r:id="rId126" minRId="4636" maxRId="4666">
    <sheetIdMap count="6">
      <sheetId val="1"/>
      <sheetId val="2"/>
      <sheetId val="3"/>
      <sheetId val="4"/>
      <sheetId val="5"/>
      <sheetId val="6"/>
    </sheetIdMap>
  </header>
  <header guid="{3AA8EC1D-0B46-46B4-B535-2511609337A9}" dateTime="2017-01-23T18:49:11" maxSheetId="7" userName="Stefan" r:id="rId127" minRId="4667" maxRId="4718">
    <sheetIdMap count="6">
      <sheetId val="1"/>
      <sheetId val="2"/>
      <sheetId val="3"/>
      <sheetId val="4"/>
      <sheetId val="5"/>
      <sheetId val="6"/>
    </sheetIdMap>
  </header>
  <header guid="{DE45B914-C104-4DF2-97CE-6D39938197A0}" dateTime="2017-01-23T18:51:52" maxSheetId="7" userName="Stefan" r:id="rId128" minRId="4719" maxRId="4798">
    <sheetIdMap count="6">
      <sheetId val="1"/>
      <sheetId val="2"/>
      <sheetId val="3"/>
      <sheetId val="4"/>
      <sheetId val="5"/>
      <sheetId val="6"/>
    </sheetIdMap>
  </header>
  <header guid="{312755FB-ACDF-4106-A3B8-456D6CC36C0E}" dateTime="2017-01-23T18:52:48" maxSheetId="7" userName="Stefan" r:id="rId129" minRId="4799" maxRId="4898">
    <sheetIdMap count="6">
      <sheetId val="1"/>
      <sheetId val="2"/>
      <sheetId val="3"/>
      <sheetId val="4"/>
      <sheetId val="5"/>
      <sheetId val="6"/>
    </sheetIdMap>
  </header>
  <header guid="{5F9F8518-19D0-4860-A250-6E35FE01D79F}" dateTime="2017-01-23T19:00:29" maxSheetId="7" userName="Stefan" r:id="rId130" minRId="4899" maxRId="4900">
    <sheetIdMap count="6">
      <sheetId val="1"/>
      <sheetId val="2"/>
      <sheetId val="3"/>
      <sheetId val="4"/>
      <sheetId val="5"/>
      <sheetId val="6"/>
    </sheetIdMap>
  </header>
  <header guid="{07BB772D-165F-4249-ADC4-BC32617BF4BC}" dateTime="2017-01-23T19:53:34" maxSheetId="7" userName="Stefan" r:id="rId131" minRId="4901" maxRId="5046">
    <sheetIdMap count="6">
      <sheetId val="1"/>
      <sheetId val="2"/>
      <sheetId val="3"/>
      <sheetId val="4"/>
      <sheetId val="5"/>
      <sheetId val="6"/>
    </sheetIdMap>
  </header>
  <header guid="{3B52135D-DF23-4014-81CC-7B00EF33DE1D}" dateTime="2017-01-23T19:56:02" maxSheetId="7" userName="Stefan" r:id="rId132" minRId="5047">
    <sheetIdMap count="6">
      <sheetId val="1"/>
      <sheetId val="2"/>
      <sheetId val="3"/>
      <sheetId val="4"/>
      <sheetId val="5"/>
      <sheetId val="6"/>
    </sheetIdMap>
  </header>
  <header guid="{386BD9FF-C8F0-4194-A9FC-B0F99386CF18}" dateTime="2017-01-25T19:37:12" maxSheetId="7" userName="Stefan" r:id="rId133" minRId="5048" maxRId="5057">
    <sheetIdMap count="6">
      <sheetId val="1"/>
      <sheetId val="2"/>
      <sheetId val="3"/>
      <sheetId val="4"/>
      <sheetId val="5"/>
      <sheetId val="6"/>
    </sheetIdMap>
  </header>
  <header guid="{276C6F33-E18D-4BD2-B1FE-4A6B0086D7BD}" dateTime="2017-01-25T19:38:33" maxSheetId="7" userName="Stefan" r:id="rId134" minRId="5058" maxRId="5067">
    <sheetIdMap count="6">
      <sheetId val="1"/>
      <sheetId val="2"/>
      <sheetId val="3"/>
      <sheetId val="4"/>
      <sheetId val="5"/>
      <sheetId val="6"/>
    </sheetIdMap>
  </header>
  <header guid="{D6FA20BF-A560-4346-8D27-64186DC757F3}" dateTime="2017-01-25T19:39:44" maxSheetId="7" userName="Stefan" r:id="rId135" minRId="5068" maxRId="5077">
    <sheetIdMap count="6">
      <sheetId val="1"/>
      <sheetId val="2"/>
      <sheetId val="3"/>
      <sheetId val="4"/>
      <sheetId val="5"/>
      <sheetId val="6"/>
    </sheetIdMap>
  </header>
  <header guid="{D30B75C6-9396-40AC-8DF9-EDBA3C049FF7}" dateTime="2017-01-25T19:41:12" maxSheetId="7" userName="Stefan" r:id="rId136" minRId="5078" maxRId="5103">
    <sheetIdMap count="6">
      <sheetId val="1"/>
      <sheetId val="2"/>
      <sheetId val="3"/>
      <sheetId val="4"/>
      <sheetId val="5"/>
      <sheetId val="6"/>
    </sheetIdMap>
  </header>
  <header guid="{9352B01F-374A-496D-A690-7CE5266845CA}" dateTime="2017-01-25T19:52:44" maxSheetId="7" userName="Stefan" r:id="rId137" minRId="5104" maxRId="5159">
    <sheetIdMap count="6">
      <sheetId val="1"/>
      <sheetId val="2"/>
      <sheetId val="3"/>
      <sheetId val="4"/>
      <sheetId val="5"/>
      <sheetId val="6"/>
    </sheetIdMap>
  </header>
  <header guid="{D017F1D2-C33C-4672-BF51-3EDC8E58DDC7}" dateTime="2017-01-25T19:53:37" maxSheetId="7" userName="Stefan" r:id="rId138" minRId="5160" maxRId="5164">
    <sheetIdMap count="6">
      <sheetId val="1"/>
      <sheetId val="2"/>
      <sheetId val="3"/>
      <sheetId val="4"/>
      <sheetId val="5"/>
      <sheetId val="6"/>
    </sheetIdMap>
  </header>
  <header guid="{FC382ADC-F795-4E3E-950C-89C3CC4C49F1}" dateTime="2017-01-25T19:56:02" maxSheetId="7" userName="Stefan" r:id="rId139" minRId="5165" maxRId="5181">
    <sheetIdMap count="6">
      <sheetId val="1"/>
      <sheetId val="2"/>
      <sheetId val="3"/>
      <sheetId val="4"/>
      <sheetId val="5"/>
      <sheetId val="6"/>
    </sheetIdMap>
  </header>
  <header guid="{F225BD8D-0FD1-439D-9161-C2EF79FDA587}" dateTime="2017-01-25T19:58:51" maxSheetId="7" userName="Stefan" r:id="rId140" minRId="5182" maxRId="5201">
    <sheetIdMap count="6">
      <sheetId val="1"/>
      <sheetId val="2"/>
      <sheetId val="3"/>
      <sheetId val="4"/>
      <sheetId val="5"/>
      <sheetId val="6"/>
    </sheetIdMap>
  </header>
  <header guid="{ACF20B60-57AB-4602-863B-3D3501673F62}" dateTime="2017-01-25T20:01:54" maxSheetId="7" userName="Stefan" r:id="rId141" minRId="5202" maxRId="5237">
    <sheetIdMap count="6">
      <sheetId val="1"/>
      <sheetId val="2"/>
      <sheetId val="3"/>
      <sheetId val="4"/>
      <sheetId val="5"/>
      <sheetId val="6"/>
    </sheetIdMap>
  </header>
  <header guid="{B0A51034-B2DE-4476-B5E8-1EFBEE42F766}" dateTime="2017-01-25T20:04:22" maxSheetId="7" userName="Stefan" r:id="rId142" minRId="5238" maxRId="5279">
    <sheetIdMap count="6">
      <sheetId val="1"/>
      <sheetId val="2"/>
      <sheetId val="3"/>
      <sheetId val="4"/>
      <sheetId val="5"/>
      <sheetId val="6"/>
    </sheetIdMap>
  </header>
  <header guid="{D10FCFC8-7839-41E3-B5C8-3EBA8A5E4899}" dateTime="2017-01-25T20:14:27" maxSheetId="7" userName="Stefan" r:id="rId143" minRId="5280" maxRId="5300">
    <sheetIdMap count="6">
      <sheetId val="1"/>
      <sheetId val="2"/>
      <sheetId val="3"/>
      <sheetId val="4"/>
      <sheetId val="5"/>
      <sheetId val="6"/>
    </sheetIdMap>
  </header>
  <header guid="{70BBD581-CBA6-4D0F-B406-39C7A2A96B20}" dateTime="2017-01-25T20:29:39" maxSheetId="7" userName="Stefan" r:id="rId144" minRId="5301" maxRId="5310">
    <sheetIdMap count="6">
      <sheetId val="1"/>
      <sheetId val="2"/>
      <sheetId val="3"/>
      <sheetId val="4"/>
      <sheetId val="5"/>
      <sheetId val="6"/>
    </sheetIdMap>
  </header>
  <header guid="{DDC99DEC-EFC6-471C-AE9B-ABB3BC3C806F}" dateTime="2017-01-25T20:32:04" maxSheetId="7" userName="Stefan" r:id="rId145" minRId="5311" maxRId="5330">
    <sheetIdMap count="6">
      <sheetId val="1"/>
      <sheetId val="2"/>
      <sheetId val="3"/>
      <sheetId val="4"/>
      <sheetId val="5"/>
      <sheetId val="6"/>
    </sheetIdMap>
  </header>
  <header guid="{CF5B1EA9-1DF5-4449-8A71-907DCA19C12A}" dateTime="2017-01-25T20:33:20" maxSheetId="7" userName="Stefan" r:id="rId146" minRId="5331" maxRId="5350">
    <sheetIdMap count="6">
      <sheetId val="1"/>
      <sheetId val="2"/>
      <sheetId val="3"/>
      <sheetId val="4"/>
      <sheetId val="5"/>
      <sheetId val="6"/>
    </sheetIdMap>
  </header>
  <header guid="{9DCDDD73-1FC3-4CE9-A2F9-EBBC95A70CEA}" dateTime="2017-01-25T20:36:00" maxSheetId="7" userName="Stefan" r:id="rId147" minRId="5351" maxRId="5400">
    <sheetIdMap count="6">
      <sheetId val="1"/>
      <sheetId val="2"/>
      <sheetId val="3"/>
      <sheetId val="4"/>
      <sheetId val="5"/>
      <sheetId val="6"/>
    </sheetIdMap>
  </header>
  <header guid="{B80C370B-41C6-4F18-99D3-C9B276D4CCAF}" dateTime="2017-01-25T20:40:31" maxSheetId="7" userName="Stefan" r:id="rId148" minRId="5401" maxRId="5450">
    <sheetIdMap count="6">
      <sheetId val="1"/>
      <sheetId val="2"/>
      <sheetId val="3"/>
      <sheetId val="4"/>
      <sheetId val="5"/>
      <sheetId val="6"/>
    </sheetIdMap>
  </header>
  <header guid="{5E0D6A5E-E01E-435C-8831-265231D214A8}" dateTime="2017-01-25T20:41:51" maxSheetId="7" userName="Stefan" r:id="rId149" minRId="5451" maxRId="5470">
    <sheetIdMap count="6">
      <sheetId val="1"/>
      <sheetId val="2"/>
      <sheetId val="3"/>
      <sheetId val="4"/>
      <sheetId val="5"/>
      <sheetId val="6"/>
    </sheetIdMap>
  </header>
  <header guid="{38DEBFFB-0B73-4EEC-B214-B669DCB7D5B1}" dateTime="2017-01-25T20:44:41" maxSheetId="7" userName="Stefan" r:id="rId150" minRId="5471" maxRId="5500">
    <sheetIdMap count="6">
      <sheetId val="1"/>
      <sheetId val="2"/>
      <sheetId val="3"/>
      <sheetId val="4"/>
      <sheetId val="5"/>
      <sheetId val="6"/>
    </sheetIdMap>
  </header>
  <header guid="{B9705696-59A4-4239-B016-F4353E560C95}" dateTime="2017-01-25T20:45:53" maxSheetId="7" userName="Stefan" r:id="rId151" minRId="5501" maxRId="5520">
    <sheetIdMap count="6">
      <sheetId val="1"/>
      <sheetId val="2"/>
      <sheetId val="3"/>
      <sheetId val="4"/>
      <sheetId val="5"/>
      <sheetId val="6"/>
    </sheetIdMap>
  </header>
  <header guid="{8FD1E317-21E1-464A-A5F2-1596549183FE}" dateTime="2017-01-25T20:48:44" maxSheetId="7" userName="Stefan" r:id="rId152" minRId="5521" maxRId="5560">
    <sheetIdMap count="6">
      <sheetId val="1"/>
      <sheetId val="2"/>
      <sheetId val="3"/>
      <sheetId val="4"/>
      <sheetId val="5"/>
      <sheetId val="6"/>
    </sheetIdMap>
  </header>
  <header guid="{0C87C9D9-01C2-465F-8847-E75AFADCB04F}" dateTime="2017-01-25T20:49:56" maxSheetId="7" userName="Stefan" r:id="rId153" minRId="5561" maxRId="5580">
    <sheetIdMap count="6">
      <sheetId val="1"/>
      <sheetId val="2"/>
      <sheetId val="3"/>
      <sheetId val="4"/>
      <sheetId val="5"/>
      <sheetId val="6"/>
    </sheetIdMap>
  </header>
  <header guid="{8D43B78B-D1CF-4A45-97F0-197F6C074FFD}" dateTime="2017-01-25T20:52:50" maxSheetId="7" userName="Stefan" r:id="rId154" minRId="5581" maxRId="5620">
    <sheetIdMap count="6">
      <sheetId val="1"/>
      <sheetId val="2"/>
      <sheetId val="3"/>
      <sheetId val="4"/>
      <sheetId val="5"/>
      <sheetId val="6"/>
    </sheetIdMap>
  </header>
  <header guid="{6AAE5022-C41B-4100-8D59-AB484A7778CC}" dateTime="2017-01-25T20:53:58" maxSheetId="7" userName="Stefan" r:id="rId155" minRId="5621" maxRId="5640">
    <sheetIdMap count="6">
      <sheetId val="1"/>
      <sheetId val="2"/>
      <sheetId val="3"/>
      <sheetId val="4"/>
      <sheetId val="5"/>
      <sheetId val="6"/>
    </sheetIdMap>
  </header>
  <header guid="{0766E058-9CB7-41AE-A199-B8058B2284B8}" dateTime="2017-01-25T20:55:53" maxSheetId="7" userName="Stefan" r:id="rId156" minRId="5641" maxRId="5660">
    <sheetIdMap count="6">
      <sheetId val="1"/>
      <sheetId val="2"/>
      <sheetId val="3"/>
      <sheetId val="4"/>
      <sheetId val="5"/>
      <sheetId val="6"/>
    </sheetIdMap>
  </header>
  <header guid="{FF7E7CB6-DC61-4FE8-A33F-16FD38CEB49A}" dateTime="2017-01-25T20:57:06" maxSheetId="7" userName="Stefan" r:id="rId157" minRId="5661" maxRId="5680">
    <sheetIdMap count="6">
      <sheetId val="1"/>
      <sheetId val="2"/>
      <sheetId val="3"/>
      <sheetId val="4"/>
      <sheetId val="5"/>
      <sheetId val="6"/>
    </sheetIdMap>
  </header>
  <header guid="{87220E27-2670-4682-8C84-D49A22954FA8}" dateTime="2017-01-28T12:54:52" maxSheetId="7" userName="Stefan" r:id="rId158" minRId="5681" maxRId="5703">
    <sheetIdMap count="6">
      <sheetId val="1"/>
      <sheetId val="2"/>
      <sheetId val="3"/>
      <sheetId val="4"/>
      <sheetId val="5"/>
      <sheetId val="6"/>
    </sheetIdMap>
  </header>
  <header guid="{729309B3-D512-49B8-A5B4-E73F252FC83B}" dateTime="2017-01-28T12:59:02" maxSheetId="7" userName="Stefan" r:id="rId159" minRId="5704" maxRId="5723">
    <sheetIdMap count="6">
      <sheetId val="1"/>
      <sheetId val="2"/>
      <sheetId val="3"/>
      <sheetId val="4"/>
      <sheetId val="5"/>
      <sheetId val="6"/>
    </sheetIdMap>
  </header>
  <header guid="{DA22BAA4-771A-461D-82C7-0F6C07225317}" dateTime="2017-01-29T18:17:01" maxSheetId="7" userName="Stefan" r:id="rId160" minRId="5724" maxRId="5743">
    <sheetIdMap count="6">
      <sheetId val="1"/>
      <sheetId val="2"/>
      <sheetId val="3"/>
      <sheetId val="4"/>
      <sheetId val="5"/>
      <sheetId val="6"/>
    </sheetIdMap>
  </header>
  <header guid="{70A762C7-D375-49CA-B3CA-4B7D45510065}" dateTime="2017-01-29T18:18:15" maxSheetId="7" userName="Stefan" r:id="rId161" minRId="5744" maxRId="5758">
    <sheetIdMap count="6">
      <sheetId val="1"/>
      <sheetId val="2"/>
      <sheetId val="3"/>
      <sheetId val="4"/>
      <sheetId val="5"/>
      <sheetId val="6"/>
    </sheetIdMap>
  </header>
  <header guid="{F10AF0C7-AD63-4727-8D03-37F935835BE5}" dateTime="2017-01-30T10:01:40" maxSheetId="7" userName="Stefan" r:id="rId162" minRId="5759" maxRId="5778">
    <sheetIdMap count="6">
      <sheetId val="1"/>
      <sheetId val="2"/>
      <sheetId val="3"/>
      <sheetId val="4"/>
      <sheetId val="5"/>
      <sheetId val="6"/>
    </sheetIdMap>
  </header>
  <header guid="{0DEF0B85-929C-4C58-8DEC-3ABB4A63DAF3}" dateTime="2017-01-30T10:02:50" maxSheetId="7" userName="Stefan" r:id="rId163" minRId="5779" maxRId="5781">
    <sheetIdMap count="6">
      <sheetId val="1"/>
      <sheetId val="2"/>
      <sheetId val="3"/>
      <sheetId val="4"/>
      <sheetId val="5"/>
      <sheetId val="6"/>
    </sheetIdMap>
  </header>
  <header guid="{40EEEE72-3177-46BB-9CA5-988B6B7C4266}" dateTime="2017-01-30T10:17:03" maxSheetId="7" userName="Stefan" r:id="rId164" minRId="5782" maxRId="5784">
    <sheetIdMap count="6">
      <sheetId val="1"/>
      <sheetId val="2"/>
      <sheetId val="3"/>
      <sheetId val="4"/>
      <sheetId val="5"/>
      <sheetId val="6"/>
    </sheetIdMap>
  </header>
  <header guid="{2FA65B01-A918-4232-A716-1072DFCC8BA2}" dateTime="2017-01-30T10:39:45" maxSheetId="7" userName="Stefan" r:id="rId165" minRId="5785" maxRId="5789">
    <sheetIdMap count="6">
      <sheetId val="1"/>
      <sheetId val="2"/>
      <sheetId val="3"/>
      <sheetId val="4"/>
      <sheetId val="5"/>
      <sheetId val="6"/>
    </sheetIdMap>
  </header>
  <header guid="{A4BBACBA-79A3-4100-8623-C018306AE7E0}" dateTime="2017-01-30T10:46:57" maxSheetId="7" userName="Stefan" r:id="rId166" minRId="5790" maxRId="5812">
    <sheetIdMap count="6">
      <sheetId val="1"/>
      <sheetId val="2"/>
      <sheetId val="3"/>
      <sheetId val="4"/>
      <sheetId val="5"/>
      <sheetId val="6"/>
    </sheetIdMap>
  </header>
  <header guid="{BCBA2EB1-7D9C-47C0-800E-8D480A0DC349}" dateTime="2017-01-30T10:49:41" maxSheetId="7" userName="Stefan" r:id="rId167" minRId="5813" maxRId="5822">
    <sheetIdMap count="6">
      <sheetId val="1"/>
      <sheetId val="2"/>
      <sheetId val="3"/>
      <sheetId val="4"/>
      <sheetId val="5"/>
      <sheetId val="6"/>
    </sheetIdMap>
  </header>
  <header guid="{2C827439-6D4D-4F5B-89E4-280BF0C5F822}" dateTime="2017-01-30T10:51:03" maxSheetId="7" userName="Stefan" r:id="rId168" minRId="5823" maxRId="5827">
    <sheetIdMap count="6">
      <sheetId val="1"/>
      <sheetId val="2"/>
      <sheetId val="3"/>
      <sheetId val="4"/>
      <sheetId val="5"/>
      <sheetId val="6"/>
    </sheetIdMap>
  </header>
  <header guid="{A95E475F-9F55-4558-A77C-65F6B526942A}" dateTime="2017-01-30T10:52:25" maxSheetId="7" userName="Stefan" r:id="rId169" minRId="5828" maxRId="5836">
    <sheetIdMap count="6">
      <sheetId val="1"/>
      <sheetId val="2"/>
      <sheetId val="3"/>
      <sheetId val="4"/>
      <sheetId val="5"/>
      <sheetId val="6"/>
    </sheetIdMap>
  </header>
  <header guid="{E9AA9033-3BDD-464D-B9BA-83A9FCB0A99F}" dateTime="2017-01-30T10:57:47" maxSheetId="7" userName="Stefan" r:id="rId170" minRId="5837" maxRId="5856">
    <sheetIdMap count="6">
      <sheetId val="1"/>
      <sheetId val="2"/>
      <sheetId val="3"/>
      <sheetId val="4"/>
      <sheetId val="5"/>
      <sheetId val="6"/>
    </sheetIdMap>
  </header>
  <header guid="{DC3F8494-5B9B-4DB4-BCCE-0D2565E90316}" dateTime="2017-01-30T10:58:26" maxSheetId="7" userName="Stefan" r:id="rId171" minRId="5857" maxRId="5861">
    <sheetIdMap count="6">
      <sheetId val="1"/>
      <sheetId val="2"/>
      <sheetId val="3"/>
      <sheetId val="4"/>
      <sheetId val="5"/>
      <sheetId val="6"/>
    </sheetIdMap>
  </header>
  <header guid="{5B1487CB-6F4C-4F58-B8E9-7054FCD0FA43}" dateTime="2017-01-30T11:07:07" maxSheetId="7" userName="Stefan" r:id="rId172" minRId="5862" maxRId="5889">
    <sheetIdMap count="6">
      <sheetId val="1"/>
      <sheetId val="2"/>
      <sheetId val="3"/>
      <sheetId val="4"/>
      <sheetId val="5"/>
      <sheetId val="6"/>
    </sheetIdMap>
  </header>
  <header guid="{6E1633EE-DAD2-4E6A-8748-37B3E95F1E50}" dateTime="2017-01-30T11:07:52" maxSheetId="7" userName="Stefan" r:id="rId173" minRId="5890" maxRId="5894">
    <sheetIdMap count="6">
      <sheetId val="1"/>
      <sheetId val="2"/>
      <sheetId val="3"/>
      <sheetId val="4"/>
      <sheetId val="5"/>
      <sheetId val="6"/>
    </sheetIdMap>
  </header>
  <header guid="{AA5BE01B-B65F-4580-98EA-8AB04C7D7EC8}" dateTime="2017-01-30T11:16:14" maxSheetId="7" userName="Stefan" r:id="rId174" minRId="5895" maxRId="5909">
    <sheetIdMap count="6">
      <sheetId val="1"/>
      <sheetId val="2"/>
      <sheetId val="3"/>
      <sheetId val="4"/>
      <sheetId val="5"/>
      <sheetId val="6"/>
    </sheetIdMap>
  </header>
  <header guid="{C52ABD87-6EA4-43A3-991C-59BE4B0CAB8F}" dateTime="2017-01-30T11:25:11" maxSheetId="7" userName="Stefan" r:id="rId175" minRId="5910" maxRId="5922">
    <sheetIdMap count="6">
      <sheetId val="1"/>
      <sheetId val="2"/>
      <sheetId val="3"/>
      <sheetId val="4"/>
      <sheetId val="5"/>
      <sheetId val="6"/>
    </sheetIdMap>
  </header>
  <header guid="{1CAC996D-8E14-4443-B77E-AB70F74A3D08}" dateTime="2017-01-30T11:32:44" maxSheetId="7" userName="Stefan" r:id="rId176" minRId="5923" maxRId="5941">
    <sheetIdMap count="6">
      <sheetId val="1"/>
      <sheetId val="2"/>
      <sheetId val="3"/>
      <sheetId val="4"/>
      <sheetId val="5"/>
      <sheetId val="6"/>
    </sheetIdMap>
  </header>
  <header guid="{8ECF4F38-4F04-4D9D-B5D5-0FE844A84043}" dateTime="2017-01-30T11:33:22" maxSheetId="7" userName="Stefan" r:id="rId177" minRId="5942" maxRId="5946">
    <sheetIdMap count="6">
      <sheetId val="1"/>
      <sheetId val="2"/>
      <sheetId val="3"/>
      <sheetId val="4"/>
      <sheetId val="5"/>
      <sheetId val="6"/>
    </sheetIdMap>
  </header>
  <header guid="{AF66E727-2839-45E6-9FAE-01178D466466}" dateTime="2017-01-30T11:34:35" maxSheetId="7" userName="Stefan" r:id="rId178" minRId="5947" maxRId="5956">
    <sheetIdMap count="6">
      <sheetId val="1"/>
      <sheetId val="2"/>
      <sheetId val="3"/>
      <sheetId val="4"/>
      <sheetId val="5"/>
      <sheetId val="6"/>
    </sheetIdMap>
  </header>
  <header guid="{7B1101AE-D878-4031-B390-EA6235B27325}" dateTime="2017-01-30T11:41:58" maxSheetId="7" userName="Stefan" r:id="rId179" minRId="5957" maxRId="5972">
    <sheetIdMap count="6">
      <sheetId val="1"/>
      <sheetId val="2"/>
      <sheetId val="3"/>
      <sheetId val="4"/>
      <sheetId val="5"/>
      <sheetId val="6"/>
    </sheetIdMap>
  </header>
  <header guid="{13C873F1-6669-43A6-9673-389856B80482}" dateTime="2017-01-30T11:48:00" maxSheetId="7" userName="Stefan" r:id="rId180" minRId="5973" maxRId="5977">
    <sheetIdMap count="6">
      <sheetId val="1"/>
      <sheetId val="2"/>
      <sheetId val="3"/>
      <sheetId val="4"/>
      <sheetId val="5"/>
      <sheetId val="6"/>
    </sheetIdMap>
  </header>
  <header guid="{4862DF30-CC8B-4B16-9514-23B92034AEE3}" dateTime="2017-01-30T11:52:57" maxSheetId="7" userName="Stefan" r:id="rId181" minRId="5978" maxRId="5996">
    <sheetIdMap count="6">
      <sheetId val="1"/>
      <sheetId val="2"/>
      <sheetId val="3"/>
      <sheetId val="4"/>
      <sheetId val="5"/>
      <sheetId val="6"/>
    </sheetIdMap>
  </header>
  <header guid="{B70686B1-D263-4162-B422-BE21DCDD4FB7}" dateTime="2017-01-30T11:55:15" maxSheetId="7" userName="Stefan" r:id="rId182" minRId="5997" maxRId="6015">
    <sheetIdMap count="6">
      <sheetId val="1"/>
      <sheetId val="2"/>
      <sheetId val="3"/>
      <sheetId val="4"/>
      <sheetId val="5"/>
      <sheetId val="6"/>
    </sheetIdMap>
  </header>
  <header guid="{E1315DD2-664F-4F54-98B2-7E1C9EDFBA62}" dateTime="2017-01-30T11:57:02" maxSheetId="7" userName="Stefan" r:id="rId183" minRId="6016" maxRId="6025">
    <sheetIdMap count="6">
      <sheetId val="1"/>
      <sheetId val="2"/>
      <sheetId val="3"/>
      <sheetId val="4"/>
      <sheetId val="5"/>
      <sheetId val="6"/>
    </sheetIdMap>
  </header>
  <header guid="{859A13E6-183E-426D-A3AC-93964100E513}" dateTime="2017-01-30T11:57:46" maxSheetId="7" userName="Stefan" r:id="rId184" minRId="6026" maxRId="6030">
    <sheetIdMap count="6">
      <sheetId val="1"/>
      <sheetId val="2"/>
      <sheetId val="3"/>
      <sheetId val="4"/>
      <sheetId val="5"/>
      <sheetId val="6"/>
    </sheetIdMap>
  </header>
  <header guid="{168F1972-9903-4667-A4F1-B8D81F5F1133}" dateTime="2017-01-30T11:59:34" maxSheetId="7" userName="Stefan" r:id="rId185" minRId="6031" maxRId="6034">
    <sheetIdMap count="6">
      <sheetId val="1"/>
      <sheetId val="2"/>
      <sheetId val="3"/>
      <sheetId val="4"/>
      <sheetId val="5"/>
      <sheetId val="6"/>
    </sheetIdMap>
  </header>
  <header guid="{43AA5072-FA41-4548-8EF0-BD5D790AC7DC}" dateTime="2017-01-30T12:05:05" maxSheetId="7" userName="Stefan" r:id="rId186" minRId="6035" maxRId="6058">
    <sheetIdMap count="6">
      <sheetId val="1"/>
      <sheetId val="2"/>
      <sheetId val="3"/>
      <sheetId val="4"/>
      <sheetId val="5"/>
      <sheetId val="6"/>
    </sheetIdMap>
  </header>
  <header guid="{B58B196F-C8BD-4769-9D0C-55AE0BFDFC18}" dateTime="2017-01-30T12:11:37" maxSheetId="7" userName="Stefan" r:id="rId187" minRId="6059" maxRId="6067">
    <sheetIdMap count="6">
      <sheetId val="1"/>
      <sheetId val="2"/>
      <sheetId val="3"/>
      <sheetId val="4"/>
      <sheetId val="5"/>
      <sheetId val="6"/>
    </sheetIdMap>
  </header>
  <header guid="{44831864-39F9-4C20-B890-0F9295DAE72E}" dateTime="2017-01-30T12:21:34" maxSheetId="7" userName="Stefan" r:id="rId188" minRId="6068" maxRId="6082">
    <sheetIdMap count="6">
      <sheetId val="1"/>
      <sheetId val="2"/>
      <sheetId val="3"/>
      <sheetId val="4"/>
      <sheetId val="5"/>
      <sheetId val="6"/>
    </sheetIdMap>
  </header>
  <header guid="{520F9866-5C4D-47FC-980F-D86B16B5349F}" dateTime="2017-01-30T12:28:06" maxSheetId="7" userName="Stefan" r:id="rId189" minRId="6083" maxRId="6090">
    <sheetIdMap count="6">
      <sheetId val="1"/>
      <sheetId val="2"/>
      <sheetId val="3"/>
      <sheetId val="4"/>
      <sheetId val="5"/>
      <sheetId val="6"/>
    </sheetIdMap>
  </header>
  <header guid="{95278DC5-937F-42EB-8E7D-A1F6EA06B943}" dateTime="2017-01-30T12:34:23" maxSheetId="7" userName="Stefan" r:id="rId190" minRId="6091" maxRId="6100">
    <sheetIdMap count="6">
      <sheetId val="1"/>
      <sheetId val="2"/>
      <sheetId val="3"/>
      <sheetId val="4"/>
      <sheetId val="5"/>
      <sheetId val="6"/>
    </sheetIdMap>
  </header>
  <header guid="{FE81326E-1E6D-407D-97B8-985CAFF889E5}" dateTime="2017-01-30T13:29:09" maxSheetId="7" userName="Stefan" r:id="rId191" minRId="6101" maxRId="6113">
    <sheetIdMap count="6">
      <sheetId val="1"/>
      <sheetId val="2"/>
      <sheetId val="3"/>
      <sheetId val="4"/>
      <sheetId val="5"/>
      <sheetId val="6"/>
    </sheetIdMap>
  </header>
  <header guid="{EE5EF473-283C-443A-B4F3-9AA1B4FEC91C}" dateTime="2017-01-30T14:20:10" maxSheetId="7" userName="Stefan" r:id="rId192" minRId="6114" maxRId="6119">
    <sheetIdMap count="6">
      <sheetId val="1"/>
      <sheetId val="2"/>
      <sheetId val="3"/>
      <sheetId val="4"/>
      <sheetId val="5"/>
      <sheetId val="6"/>
    </sheetIdMap>
  </header>
  <header guid="{C3E17E47-EAE5-4D09-A313-84B58F53F90A}" dateTime="2017-01-30T14:24:08" maxSheetId="7" userName="Stefan" r:id="rId193" minRId="6120" maxRId="6128">
    <sheetIdMap count="6">
      <sheetId val="1"/>
      <sheetId val="2"/>
      <sheetId val="3"/>
      <sheetId val="4"/>
      <sheetId val="5"/>
      <sheetId val="6"/>
    </sheetIdMap>
  </header>
  <header guid="{E1EE0231-710B-4D4B-8275-271D48138B20}" dateTime="2017-01-30T14:30:00" maxSheetId="7" userName="Stefan" r:id="rId194" minRId="6129" maxRId="6142">
    <sheetIdMap count="6">
      <sheetId val="1"/>
      <sheetId val="2"/>
      <sheetId val="3"/>
      <sheetId val="4"/>
      <sheetId val="5"/>
      <sheetId val="6"/>
    </sheetIdMap>
  </header>
  <header guid="{E505F6D5-12E5-4482-8EB9-10512C8D5077}" dateTime="2017-01-30T14:30:29" maxSheetId="7" userName="Stefan" r:id="rId195" minRId="6143" maxRId="6146">
    <sheetIdMap count="6">
      <sheetId val="1"/>
      <sheetId val="2"/>
      <sheetId val="3"/>
      <sheetId val="4"/>
      <sheetId val="5"/>
      <sheetId val="6"/>
    </sheetIdMap>
  </header>
  <header guid="{13787B70-447A-4D6F-90B4-AD802B0CD061}" dateTime="2017-01-30T14:32:50" maxSheetId="7" userName="Stefan" r:id="rId196" minRId="6147" maxRId="6160">
    <sheetIdMap count="6">
      <sheetId val="1"/>
      <sheetId val="2"/>
      <sheetId val="3"/>
      <sheetId val="4"/>
      <sheetId val="5"/>
      <sheetId val="6"/>
    </sheetIdMap>
  </header>
  <header guid="{F389A1DB-2FF4-4C11-9B38-99BECB16CD17}" dateTime="2017-01-30T14:33:29" maxSheetId="7" userName="Stefan" r:id="rId197" minRId="6161" maxRId="6165">
    <sheetIdMap count="6">
      <sheetId val="1"/>
      <sheetId val="2"/>
      <sheetId val="3"/>
      <sheetId val="4"/>
      <sheetId val="5"/>
      <sheetId val="6"/>
    </sheetIdMap>
  </header>
  <header guid="{EB8B9179-7738-445E-85EA-222894C7CAB4}" dateTime="2017-01-30T14:35:15" maxSheetId="7" userName="Stefan" r:id="rId198" minRId="6166" maxRId="6175">
    <sheetIdMap count="6">
      <sheetId val="1"/>
      <sheetId val="2"/>
      <sheetId val="3"/>
      <sheetId val="4"/>
      <sheetId val="5"/>
      <sheetId val="6"/>
    </sheetIdMap>
  </header>
  <header guid="{907B42C9-7E5E-443E-92FF-7703A83EB172}" dateTime="2017-01-30T14:35:54" maxSheetId="7" userName="Stefan" r:id="rId199" minRId="6176" maxRId="6180">
    <sheetIdMap count="6">
      <sheetId val="1"/>
      <sheetId val="2"/>
      <sheetId val="3"/>
      <sheetId val="4"/>
      <sheetId val="5"/>
      <sheetId val="6"/>
    </sheetIdMap>
  </header>
  <header guid="{52D9A6E9-A1E0-43EF-8BA1-5B9F184B3BF3}" dateTime="2017-01-30T14:36:58" maxSheetId="7" userName="Stefan" r:id="rId200" minRId="6181" maxRId="6188">
    <sheetIdMap count="6">
      <sheetId val="1"/>
      <sheetId val="2"/>
      <sheetId val="3"/>
      <sheetId val="4"/>
      <sheetId val="5"/>
      <sheetId val="6"/>
    </sheetIdMap>
  </header>
  <header guid="{1312DFC7-D5E1-43E7-A89A-1C20FF08D56F}" dateTime="2017-01-30T14:38:49" maxSheetId="7" userName="Stefan" r:id="rId201" minRId="6189" maxRId="6198">
    <sheetIdMap count="6">
      <sheetId val="1"/>
      <sheetId val="2"/>
      <sheetId val="3"/>
      <sheetId val="4"/>
      <sheetId val="5"/>
      <sheetId val="6"/>
    </sheetIdMap>
  </header>
  <header guid="{161FB75C-AD31-4255-9E85-9F2808663081}" dateTime="2017-01-30T14:40:03" maxSheetId="7" userName="Stefan" r:id="rId202" minRId="6199" maxRId="6203">
    <sheetIdMap count="6">
      <sheetId val="1"/>
      <sheetId val="2"/>
      <sheetId val="3"/>
      <sheetId val="4"/>
      <sheetId val="5"/>
      <sheetId val="6"/>
    </sheetIdMap>
  </header>
  <header guid="{A9C55722-7445-4998-A7A2-764029602F57}" dateTime="2017-01-30T14:40:35" maxSheetId="7" userName="Stefan" r:id="rId203" minRId="6204" maxRId="6208">
    <sheetIdMap count="6">
      <sheetId val="1"/>
      <sheetId val="2"/>
      <sheetId val="3"/>
      <sheetId val="4"/>
      <sheetId val="5"/>
      <sheetId val="6"/>
    </sheetIdMap>
  </header>
  <header guid="{C0D6DE4B-4F06-4406-8FFA-86D1DF29EFE3}" dateTime="2017-01-30T14:41:04" maxSheetId="7" userName="Stefan" r:id="rId204" minRId="6209" maxRId="6213">
    <sheetIdMap count="6">
      <sheetId val="1"/>
      <sheetId val="2"/>
      <sheetId val="3"/>
      <sheetId val="4"/>
      <sheetId val="5"/>
      <sheetId val="6"/>
    </sheetIdMap>
  </header>
  <header guid="{7EF1ED66-1495-4C37-ABB1-9E48201E7244}" dateTime="2017-01-30T14:41:31" maxSheetId="7" userName="Stefan" r:id="rId205" minRId="6214" maxRId="6217">
    <sheetIdMap count="6">
      <sheetId val="1"/>
      <sheetId val="2"/>
      <sheetId val="3"/>
      <sheetId val="4"/>
      <sheetId val="5"/>
      <sheetId val="6"/>
    </sheetIdMap>
  </header>
  <header guid="{6B412D5A-1746-474F-B65D-04B96D7C8702}" dateTime="2017-01-30T14:43:20" maxSheetId="7" userName="Stefan" r:id="rId206" minRId="6218" maxRId="6222">
    <sheetIdMap count="6">
      <sheetId val="1"/>
      <sheetId val="2"/>
      <sheetId val="3"/>
      <sheetId val="4"/>
      <sheetId val="5"/>
      <sheetId val="6"/>
    </sheetIdMap>
  </header>
  <header guid="{364DF180-F666-4B38-A46B-DDBCC7D18229}" dateTime="2017-01-30T14:44:16" maxSheetId="7" userName="Stefan" r:id="rId207" minRId="6223" maxRId="6227">
    <sheetIdMap count="6">
      <sheetId val="1"/>
      <sheetId val="2"/>
      <sheetId val="3"/>
      <sheetId val="4"/>
      <sheetId val="5"/>
      <sheetId val="6"/>
    </sheetIdMap>
  </header>
  <header guid="{03A7247D-2F8C-48EB-9D96-699617740E39}" dateTime="2017-01-30T14:44:56" maxSheetId="7" userName="Stefan" r:id="rId208" minRId="6228" maxRId="6235">
    <sheetIdMap count="6">
      <sheetId val="1"/>
      <sheetId val="2"/>
      <sheetId val="3"/>
      <sheetId val="4"/>
      <sheetId val="5"/>
      <sheetId val="6"/>
    </sheetIdMap>
  </header>
  <header guid="{E0975107-3E67-4E25-81F5-1DDB17480B68}" dateTime="2017-01-30T14:48:09" maxSheetId="7" userName="Stefan" r:id="rId209" minRId="6236" maxRId="6250">
    <sheetIdMap count="6">
      <sheetId val="1"/>
      <sheetId val="2"/>
      <sheetId val="3"/>
      <sheetId val="4"/>
      <sheetId val="5"/>
      <sheetId val="6"/>
    </sheetIdMap>
  </header>
  <header guid="{90E589C0-B5AC-4F77-94F1-939FEFC836AC}" dateTime="2017-01-30T14:50:07" maxSheetId="7" userName="Stefan" r:id="rId210" minRId="6251" maxRId="6260">
    <sheetIdMap count="6">
      <sheetId val="1"/>
      <sheetId val="2"/>
      <sheetId val="3"/>
      <sheetId val="4"/>
      <sheetId val="5"/>
      <sheetId val="6"/>
    </sheetIdMap>
  </header>
  <header guid="{FA66D8F2-027A-49A5-9350-E25B7A397980}" dateTime="2017-01-30T14:50:58" maxSheetId="7" userName="Stefan" r:id="rId211" minRId="6261" maxRId="6270">
    <sheetIdMap count="6">
      <sheetId val="1"/>
      <sheetId val="2"/>
      <sheetId val="3"/>
      <sheetId val="4"/>
      <sheetId val="5"/>
      <sheetId val="6"/>
    </sheetIdMap>
  </header>
  <header guid="{3D5AC4A2-D1C9-4A74-83F1-BB7DA9691406}" dateTime="2017-01-30T14:51:55" maxSheetId="7" userName="Stefan" r:id="rId212" minRId="6271" maxRId="6279">
    <sheetIdMap count="6">
      <sheetId val="1"/>
      <sheetId val="2"/>
      <sheetId val="3"/>
      <sheetId val="4"/>
      <sheetId val="5"/>
      <sheetId val="6"/>
    </sheetIdMap>
  </header>
  <header guid="{9A4231AF-D949-4F3C-AEE0-B1133B77D181}" dateTime="2017-01-30T15:02:35" maxSheetId="7" userName="Stefan" r:id="rId213" minRId="6280" maxRId="6314">
    <sheetIdMap count="6">
      <sheetId val="1"/>
      <sheetId val="2"/>
      <sheetId val="3"/>
      <sheetId val="4"/>
      <sheetId val="5"/>
      <sheetId val="6"/>
    </sheetIdMap>
  </header>
  <header guid="{0393FA4B-2819-4018-BEB0-85B171D5766D}" dateTime="2017-01-30T15:03:15" maxSheetId="7" userName="Stefan" r:id="rId214" minRId="6315" maxRId="6319">
    <sheetIdMap count="6">
      <sheetId val="1"/>
      <sheetId val="2"/>
      <sheetId val="3"/>
      <sheetId val="4"/>
      <sheetId val="5"/>
      <sheetId val="6"/>
    </sheetIdMap>
  </header>
  <header guid="{C13A3377-2B69-4EDF-B6F7-BA804F2D183F}" dateTime="2017-01-30T15:05:36" maxSheetId="7" userName="Stefan" r:id="rId215" minRId="6320" maxRId="6324">
    <sheetIdMap count="6">
      <sheetId val="1"/>
      <sheetId val="2"/>
      <sheetId val="3"/>
      <sheetId val="4"/>
      <sheetId val="5"/>
      <sheetId val="6"/>
    </sheetIdMap>
  </header>
  <header guid="{D8ECA248-9BED-404C-9B2B-180B1AB7DC7A}" dateTime="2017-01-30T15:05:59" maxSheetId="7" userName="Stefan" r:id="rId216" minRId="6325" maxRId="6329">
    <sheetIdMap count="6">
      <sheetId val="1"/>
      <sheetId val="2"/>
      <sheetId val="3"/>
      <sheetId val="4"/>
      <sheetId val="5"/>
      <sheetId val="6"/>
    </sheetIdMap>
  </header>
  <header guid="{0E0735AC-2E57-4765-B4F1-2F767A8139DE}" dateTime="2017-01-30T15:09:17" maxSheetId="7" userName="Stefan" r:id="rId217" minRId="6330" maxRId="6342">
    <sheetIdMap count="6">
      <sheetId val="1"/>
      <sheetId val="2"/>
      <sheetId val="3"/>
      <sheetId val="4"/>
      <sheetId val="5"/>
      <sheetId val="6"/>
    </sheetIdMap>
  </header>
  <header guid="{C56E0150-80DE-435E-97C5-7D706F582C4E}" dateTime="2017-01-30T15:10:02" maxSheetId="7" userName="Stefan" r:id="rId218" minRId="6343" maxRId="6347">
    <sheetIdMap count="6">
      <sheetId val="1"/>
      <sheetId val="2"/>
      <sheetId val="3"/>
      <sheetId val="4"/>
      <sheetId val="5"/>
      <sheetId val="6"/>
    </sheetIdMap>
  </header>
  <header guid="{7B450485-FD9B-4664-A812-FB53092FD353}" dateTime="2017-01-30T15:14:53" maxSheetId="7" userName="Stefan" r:id="rId219" minRId="6348" maxRId="6357">
    <sheetIdMap count="6">
      <sheetId val="1"/>
      <sheetId val="2"/>
      <sheetId val="3"/>
      <sheetId val="4"/>
      <sheetId val="5"/>
      <sheetId val="6"/>
    </sheetIdMap>
  </header>
  <header guid="{F3357666-E4B7-44E3-8393-E73B6E7F174E}" dateTime="2017-01-30T15:25:36" maxSheetId="7" userName="Stefan" r:id="rId220" minRId="6358" maxRId="6372">
    <sheetIdMap count="6">
      <sheetId val="1"/>
      <sheetId val="2"/>
      <sheetId val="3"/>
      <sheetId val="4"/>
      <sheetId val="5"/>
      <sheetId val="6"/>
    </sheetIdMap>
  </header>
  <header guid="{B59BA916-3A22-4913-8EA4-E894101B96A6}" dateTime="2017-01-30T15:30:03" maxSheetId="7" userName="Stefan" r:id="rId221" minRId="6373" maxRId="6396">
    <sheetIdMap count="6">
      <sheetId val="1"/>
      <sheetId val="2"/>
      <sheetId val="3"/>
      <sheetId val="4"/>
      <sheetId val="5"/>
      <sheetId val="6"/>
    </sheetIdMap>
  </header>
  <header guid="{97D0CAF4-BB3B-42EA-BACB-06AD4960E9C8}" dateTime="2017-01-30T15:30:34" maxSheetId="7" userName="Stefan" r:id="rId222" minRId="6397" maxRId="6400">
    <sheetIdMap count="6">
      <sheetId val="1"/>
      <sheetId val="2"/>
      <sheetId val="3"/>
      <sheetId val="4"/>
      <sheetId val="5"/>
      <sheetId val="6"/>
    </sheetIdMap>
  </header>
  <header guid="{5E700751-1518-41C5-B0AD-FB1A54CBAC72}" dateTime="2017-01-30T15:31:49" maxSheetId="7" userName="Stefan" r:id="rId223" minRId="6401" maxRId="6410">
    <sheetIdMap count="6">
      <sheetId val="1"/>
      <sheetId val="2"/>
      <sheetId val="3"/>
      <sheetId val="4"/>
      <sheetId val="5"/>
      <sheetId val="6"/>
    </sheetIdMap>
  </header>
  <header guid="{5B80A9B3-039C-4796-B7FD-55A684C63055}" dateTime="2017-01-30T15:40:20" maxSheetId="7" userName="Stefan" r:id="rId224" minRId="6411" maxRId="6425">
    <sheetIdMap count="6">
      <sheetId val="1"/>
      <sheetId val="2"/>
      <sheetId val="3"/>
      <sheetId val="4"/>
      <sheetId val="5"/>
      <sheetId val="6"/>
    </sheetIdMap>
  </header>
  <header guid="{ADE2673E-9388-4F49-B7F4-5CBA9DD7A306}" dateTime="2017-01-30T15:42:24" maxSheetId="7" userName="Stefan" r:id="rId225" minRId="6426" maxRId="6430">
    <sheetIdMap count="6">
      <sheetId val="1"/>
      <sheetId val="2"/>
      <sheetId val="3"/>
      <sheetId val="4"/>
      <sheetId val="5"/>
      <sheetId val="6"/>
    </sheetIdMap>
  </header>
  <header guid="{778870FA-258F-4F55-9747-E91D1C08F748}" dateTime="2017-01-30T15:47:23" maxSheetId="7" userName="Stefan" r:id="rId226" minRId="6431" maxRId="6435">
    <sheetIdMap count="6">
      <sheetId val="1"/>
      <sheetId val="2"/>
      <sheetId val="3"/>
      <sheetId val="4"/>
      <sheetId val="5"/>
      <sheetId val="6"/>
    </sheetIdMap>
  </header>
  <header guid="{90DF37ED-56DF-4560-A302-BD82232EAEDD}" dateTime="2017-01-30T15:48:01" maxSheetId="7" userName="Stefan" r:id="rId227" minRId="6436" maxRId="6440">
    <sheetIdMap count="6">
      <sheetId val="1"/>
      <sheetId val="2"/>
      <sheetId val="3"/>
      <sheetId val="4"/>
      <sheetId val="5"/>
      <sheetId val="6"/>
    </sheetIdMap>
  </header>
  <header guid="{50B3052E-0FB4-4B6A-84C6-232A3D48710B}" dateTime="2017-01-30T15:49:07" maxSheetId="7" userName="Stefan" r:id="rId228" minRId="6441" maxRId="6444">
    <sheetIdMap count="6">
      <sheetId val="1"/>
      <sheetId val="2"/>
      <sheetId val="3"/>
      <sheetId val="4"/>
      <sheetId val="5"/>
      <sheetId val="6"/>
    </sheetIdMap>
  </header>
  <header guid="{164FFAD7-7EB0-4FFE-BFF3-235DB17A3407}" dateTime="2017-01-30T15:49:46" maxSheetId="7" userName="Stefan" r:id="rId229" minRId="6445" maxRId="6448">
    <sheetIdMap count="6">
      <sheetId val="1"/>
      <sheetId val="2"/>
      <sheetId val="3"/>
      <sheetId val="4"/>
      <sheetId val="5"/>
      <sheetId val="6"/>
    </sheetIdMap>
  </header>
  <header guid="{CB3FABB6-7ECC-48FC-AFD9-FE9BCB9FD4A8}" dateTime="2017-01-30T15:50:27" maxSheetId="7" userName="Stefan" r:id="rId230" minRId="6449" maxRId="6453">
    <sheetIdMap count="6">
      <sheetId val="1"/>
      <sheetId val="2"/>
      <sheetId val="3"/>
      <sheetId val="4"/>
      <sheetId val="5"/>
      <sheetId val="6"/>
    </sheetIdMap>
  </header>
  <header guid="{808B7057-3F36-4D75-BB83-79C5788287E9}" dateTime="2017-01-30T15:55:12" maxSheetId="7" userName="Stefan" r:id="rId231" minRId="6454" maxRId="6457">
    <sheetIdMap count="6">
      <sheetId val="1"/>
      <sheetId val="2"/>
      <sheetId val="3"/>
      <sheetId val="4"/>
      <sheetId val="5"/>
      <sheetId val="6"/>
    </sheetIdMap>
  </header>
  <header guid="{AFC56339-A234-43B0-A608-053881BBCDD5}" dateTime="2017-01-30T15:55:58" maxSheetId="7" userName="Stefan" r:id="rId232" minRId="6458" maxRId="6462">
    <sheetIdMap count="6">
      <sheetId val="1"/>
      <sheetId val="2"/>
      <sheetId val="3"/>
      <sheetId val="4"/>
      <sheetId val="5"/>
      <sheetId val="6"/>
    </sheetIdMap>
  </header>
  <header guid="{E98B6B36-2ED4-418E-85B5-5F1D0892160B}" dateTime="2017-01-30T16:00:25" maxSheetId="7" userName="Stefan" r:id="rId233" minRId="6463" maxRId="6467">
    <sheetIdMap count="6">
      <sheetId val="1"/>
      <sheetId val="2"/>
      <sheetId val="3"/>
      <sheetId val="4"/>
      <sheetId val="5"/>
      <sheetId val="6"/>
    </sheetIdMap>
  </header>
  <header guid="{FAB311BB-0169-4E44-9A65-A80E834A5D0C}" dateTime="2017-01-30T16:02:13" maxSheetId="7" userName="Stefan" r:id="rId234" minRId="6468" maxRId="6476">
    <sheetIdMap count="6">
      <sheetId val="1"/>
      <sheetId val="2"/>
      <sheetId val="3"/>
      <sheetId val="4"/>
      <sheetId val="5"/>
      <sheetId val="6"/>
    </sheetIdMap>
  </header>
  <header guid="{658E7A0A-1425-45D8-9248-F4BD471C70DA}" dateTime="2017-01-30T16:08:44" maxSheetId="7" userName="Stefan" r:id="rId235" minRId="6477" maxRId="6496">
    <sheetIdMap count="6">
      <sheetId val="1"/>
      <sheetId val="2"/>
      <sheetId val="3"/>
      <sheetId val="4"/>
      <sheetId val="5"/>
      <sheetId val="6"/>
    </sheetIdMap>
  </header>
  <header guid="{A9387BB0-B4AC-44F6-82D5-F4766A415FBD}" dateTime="2017-01-30T16:20:12" maxSheetId="7" userName="Stefan" r:id="rId236" minRId="6497" maxRId="6534">
    <sheetIdMap count="6">
      <sheetId val="1"/>
      <sheetId val="2"/>
      <sheetId val="3"/>
      <sheetId val="4"/>
      <sheetId val="5"/>
      <sheetId val="6"/>
    </sheetIdMap>
  </header>
  <header guid="{4721D85A-C8AE-403D-A5FE-A8BC6CAEE3F4}" dateTime="2017-01-30T16:21:34" maxSheetId="7" userName="Stefan" r:id="rId237" minRId="6535" maxRId="6539">
    <sheetIdMap count="6">
      <sheetId val="1"/>
      <sheetId val="2"/>
      <sheetId val="3"/>
      <sheetId val="4"/>
      <sheetId val="5"/>
      <sheetId val="6"/>
    </sheetIdMap>
  </header>
  <header guid="{30AD484B-58D4-4802-973E-06DC3E57DEFF}" dateTime="2017-01-30T16:29:40" maxSheetId="7" userName="Stefan" r:id="rId238" minRId="6540" maxRId="6563">
    <sheetIdMap count="6">
      <sheetId val="1"/>
      <sheetId val="2"/>
      <sheetId val="3"/>
      <sheetId val="4"/>
      <sheetId val="5"/>
      <sheetId val="6"/>
    </sheetIdMap>
  </header>
  <header guid="{A33CB8A2-DF68-4674-9FFE-4B7D26DD00EB}" dateTime="2017-01-30T16:36:48" maxSheetId="7" userName="Stefan" r:id="rId239" minRId="6564" maxRId="6573">
    <sheetIdMap count="6">
      <sheetId val="1"/>
      <sheetId val="2"/>
      <sheetId val="3"/>
      <sheetId val="4"/>
      <sheetId val="5"/>
      <sheetId val="6"/>
    </sheetIdMap>
  </header>
  <header guid="{6D5F4929-07E1-4894-9232-472791F1FF2D}" dateTime="2017-01-30T16:39:12" maxSheetId="7" userName="Stefan" r:id="rId240" minRId="6574" maxRId="6582">
    <sheetIdMap count="6">
      <sheetId val="1"/>
      <sheetId val="2"/>
      <sheetId val="3"/>
      <sheetId val="4"/>
      <sheetId val="5"/>
      <sheetId val="6"/>
    </sheetIdMap>
  </header>
  <header guid="{32A99433-2D33-4B1E-A852-23B6BF412F0B}" dateTime="2017-01-30T16:42:22" maxSheetId="7" userName="Stefan" r:id="rId241" minRId="6583" maxRId="6591">
    <sheetIdMap count="6">
      <sheetId val="1"/>
      <sheetId val="2"/>
      <sheetId val="3"/>
      <sheetId val="4"/>
      <sheetId val="5"/>
      <sheetId val="6"/>
    </sheetIdMap>
  </header>
  <header guid="{0B6AA225-807E-4A5D-AA9D-A63C817730CE}" dateTime="2017-01-30T16:44:18" maxSheetId="7" userName="Stefan" r:id="rId242" minRId="6592" maxRId="6596">
    <sheetIdMap count="6">
      <sheetId val="1"/>
      <sheetId val="2"/>
      <sheetId val="3"/>
      <sheetId val="4"/>
      <sheetId val="5"/>
      <sheetId val="6"/>
    </sheetIdMap>
  </header>
  <header guid="{1CE9597A-920C-4EBD-A52A-F3944768F128}" dateTime="2017-01-30T16:54:15" maxSheetId="7" userName="Stefan" r:id="rId243" minRId="6597" maxRId="6600">
    <sheetIdMap count="6">
      <sheetId val="1"/>
      <sheetId val="2"/>
      <sheetId val="3"/>
      <sheetId val="4"/>
      <sheetId val="5"/>
      <sheetId val="6"/>
    </sheetIdMap>
  </header>
  <header guid="{02AE87F0-C8FD-499A-A4B6-05E34E9F0560}" dateTime="2017-01-30T16:55:41" maxSheetId="7" userName="Stefan" r:id="rId244" minRId="6601" maxRId="6605">
    <sheetIdMap count="6">
      <sheetId val="1"/>
      <sheetId val="2"/>
      <sheetId val="3"/>
      <sheetId val="4"/>
      <sheetId val="5"/>
      <sheetId val="6"/>
    </sheetIdMap>
  </header>
  <header guid="{FF9CA8D8-730B-47D0-BF29-0C5E86E7E7B4}" dateTime="2017-01-30T16:57:10" maxSheetId="7" userName="Stefan" r:id="rId245" minRId="6606" maxRId="6610">
    <sheetIdMap count="6">
      <sheetId val="1"/>
      <sheetId val="2"/>
      <sheetId val="3"/>
      <sheetId val="4"/>
      <sheetId val="5"/>
      <sheetId val="6"/>
    </sheetIdMap>
  </header>
  <header guid="{F8528AA5-0D29-4A1C-A583-C68F01E3BE8C}" dateTime="2017-01-30T16:57:50" maxSheetId="7" userName="Stefan" r:id="rId246" minRId="6611" maxRId="6615">
    <sheetIdMap count="6">
      <sheetId val="1"/>
      <sheetId val="2"/>
      <sheetId val="3"/>
      <sheetId val="4"/>
      <sheetId val="5"/>
      <sheetId val="6"/>
    </sheetIdMap>
  </header>
  <header guid="{8480A44C-DB18-4569-9C58-EB3FCDE4F435}" dateTime="2017-01-30T17:09:58" maxSheetId="7" userName="Stefan" r:id="rId247" minRId="6616" maxRId="6625">
    <sheetIdMap count="6">
      <sheetId val="1"/>
      <sheetId val="2"/>
      <sheetId val="3"/>
      <sheetId val="4"/>
      <sheetId val="5"/>
      <sheetId val="6"/>
    </sheetIdMap>
  </header>
  <header guid="{9E473F8E-EC86-4957-AE38-5E29CA7F1427}" dateTime="2017-01-30T17:19:33" maxSheetId="7" userName="Stefan" r:id="rId248" minRId="6626" maxRId="6630">
    <sheetIdMap count="6">
      <sheetId val="1"/>
      <sheetId val="2"/>
      <sheetId val="3"/>
      <sheetId val="4"/>
      <sheetId val="5"/>
      <sheetId val="6"/>
    </sheetIdMap>
  </header>
  <header guid="{72CF7E1C-4AC5-419A-B4ED-E182CB73B77D}" dateTime="2017-01-30T17:36:39" maxSheetId="7" userName="Stefan" r:id="rId249" minRId="6631" maxRId="6635">
    <sheetIdMap count="6">
      <sheetId val="1"/>
      <sheetId val="2"/>
      <sheetId val="3"/>
      <sheetId val="4"/>
      <sheetId val="5"/>
      <sheetId val="6"/>
    </sheetIdMap>
  </header>
  <header guid="{CB525776-2D4E-4E1E-BB76-6F50F48C4020}" dateTime="2017-01-30T18:14:04" maxSheetId="7" userName="Stefan" r:id="rId250" minRId="6636" maxRId="6656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636" sId="2">
    <nc r="U11">
      <v>42.11</v>
    </nc>
  </rcc>
  <rcc rId="6637" sId="2">
    <nc r="U21">
      <v>45.1</v>
    </nc>
  </rcc>
  <rcc rId="6638" sId="2">
    <nc r="U31">
      <v>43.33</v>
    </nc>
  </rcc>
  <rcc rId="6639" sId="2">
    <nc r="U41">
      <v>46.29</v>
    </nc>
  </rcc>
  <rcc rId="6640" sId="2">
    <nc r="U51">
      <v>44.4</v>
    </nc>
  </rcc>
  <rcc rId="6641" sId="2">
    <nc r="U61">
      <v>44.05</v>
    </nc>
  </rcc>
  <rcc rId="6642" sId="2">
    <nc r="U71">
      <v>41.99</v>
    </nc>
  </rcc>
  <rcc rId="6643" sId="2">
    <nc r="U81">
      <v>45.08</v>
    </nc>
  </rcc>
  <rcc rId="6644" sId="2">
    <nc r="U91">
      <v>43.37</v>
    </nc>
  </rcc>
  <rcc rId="6645" sId="2">
    <nc r="U101">
      <v>44.5</v>
    </nc>
  </rcc>
  <rcc rId="6646" sId="2">
    <nc r="U111">
      <v>45.29</v>
    </nc>
  </rcc>
  <rcc rId="6647" sId="2">
    <nc r="U121">
      <v>42.25</v>
    </nc>
  </rcc>
  <rcc rId="6648" sId="2">
    <nc r="U131">
      <v>46.5</v>
    </nc>
  </rcc>
  <rcc rId="6649" sId="2">
    <nc r="U141">
      <v>44.7</v>
    </nc>
  </rcc>
  <rcc rId="6650" sId="2">
    <nc r="U151">
      <v>44.3</v>
    </nc>
  </rcc>
  <rcc rId="6651" sId="2">
    <nc r="U161">
      <v>42.68</v>
    </nc>
  </rcc>
  <rcc rId="6652" sId="2">
    <nc r="U171">
      <v>47.1</v>
    </nc>
  </rcc>
  <rcc rId="6653" sId="2">
    <nc r="U181">
      <v>40.700000000000003</v>
    </nc>
  </rcc>
  <rcc rId="6654" sId="2">
    <nc r="U191">
      <v>44.1</v>
    </nc>
  </rcc>
  <rcc rId="6655" sId="2">
    <nc r="U201">
      <v>43.8</v>
    </nc>
  </rcc>
  <rcc rId="6656" sId="2">
    <nc r="U211">
      <v>40.96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454" sId="2">
    <nc r="L121">
      <v>5</v>
    </nc>
  </rcc>
  <rcc rId="6455" sId="2">
    <nc r="L122">
      <v>4</v>
    </nc>
  </rcc>
  <rcc rId="6456" sId="2">
    <nc r="L123">
      <v>5</v>
    </nc>
  </rcc>
  <rcc rId="6457" sId="2">
    <nc r="L124">
      <v>5.5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6214" sId="2">
    <nc r="L171">
      <v>2.5</v>
    </nc>
  </rcc>
  <rcc rId="6215" sId="2">
    <nc r="L172">
      <v>3</v>
    </nc>
  </rcc>
  <rcc rId="6216" sId="2">
    <nc r="L173">
      <v>4</v>
    </nc>
  </rcc>
  <rcc rId="6217" sId="2">
    <nc r="L174">
      <v>2.5</v>
    </nc>
  </rcc>
</revisions>
</file>

<file path=xl/revisions/revisionLog1101.xml><?xml version="1.0" encoding="utf-8"?>
<revisions xmlns="http://schemas.openxmlformats.org/spreadsheetml/2006/main" xmlns:r="http://schemas.openxmlformats.org/officeDocument/2006/relationships">
  <rcc rId="6204" sId="2" numFmtId="4">
    <nc r="E142">
      <v>14</v>
    </nc>
  </rcc>
  <rcc rId="6205" sId="2" numFmtId="4">
    <nc r="E143">
      <v>12.5</v>
    </nc>
  </rcc>
  <rcc rId="6206" sId="2" numFmtId="4">
    <nc r="E144">
      <v>13.5</v>
    </nc>
  </rcc>
  <rcc rId="6207" sId="2" numFmtId="4">
    <nc r="E145">
      <v>13</v>
    </nc>
  </rcc>
  <rcc rId="6208" sId="2" numFmtId="4">
    <nc r="E146">
      <v>13</v>
    </nc>
  </rcc>
</revisions>
</file>

<file path=xl/revisions/revisionLog11011.xml><?xml version="1.0" encoding="utf-8"?>
<revisions xmlns="http://schemas.openxmlformats.org/spreadsheetml/2006/main" xmlns:r="http://schemas.openxmlformats.org/officeDocument/2006/relationships">
  <rcc rId="5828" sId="5" numFmtId="4">
    <nc r="O23">
      <v>5.76</v>
    </nc>
  </rcc>
  <rcc rId="5829" sId="5" numFmtId="4">
    <nc r="O22">
      <v>6.01</v>
    </nc>
  </rcc>
  <rcc rId="5830" sId="5" numFmtId="4">
    <nc r="O21">
      <v>5.93</v>
    </nc>
  </rcc>
  <rcc rId="5831" sId="5" numFmtId="4">
    <nc r="O25">
      <v>5.95</v>
    </nc>
  </rcc>
  <rcc rId="5832" sId="5" numFmtId="4">
    <nc r="O24">
      <v>6.17</v>
    </nc>
  </rcc>
  <rcc rId="5833" sId="5">
    <nc r="L51">
      <v>4.5</v>
    </nc>
  </rcc>
  <rcc rId="5834" sId="5">
    <nc r="L52">
      <v>5</v>
    </nc>
  </rcc>
  <rcc rId="5835" sId="5">
    <nc r="L53">
      <v>5</v>
    </nc>
  </rcc>
  <rcc rId="5836" sId="5">
    <nc r="L54">
      <v>4.5</v>
    </nc>
  </rcc>
</revisions>
</file>

<file path=xl/revisions/revisionLog110111.xml><?xml version="1.0" encoding="utf-8"?>
<revisions xmlns="http://schemas.openxmlformats.org/spreadsheetml/2006/main" xmlns:r="http://schemas.openxmlformats.org/officeDocument/2006/relationships">
  <rcc rId="5823" sId="5" numFmtId="4">
    <nc r="O51">
      <v>6.32</v>
    </nc>
  </rcc>
  <rcc rId="5824" sId="5" numFmtId="4">
    <nc r="O52">
      <v>5.86</v>
    </nc>
  </rcc>
  <rcc rId="5825" sId="5" numFmtId="4">
    <nc r="O53">
      <v>5.66</v>
    </nc>
  </rcc>
  <rcc rId="5826" sId="5" numFmtId="4">
    <nc r="O54">
      <v>5.8</v>
    </nc>
  </rcc>
  <rcc rId="5827" sId="5" numFmtId="4">
    <nc r="O55">
      <v>5.09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910" sId="6" numFmtId="4">
    <nc r="E22">
      <v>15.75</v>
    </nc>
  </rcc>
  <rcc rId="5911" sId="6" numFmtId="4">
    <nc r="E23">
      <v>14.5</v>
    </nc>
  </rcc>
  <rcc rId="5912" sId="6" numFmtId="4">
    <nc r="E24">
      <v>15.75</v>
    </nc>
  </rcc>
  <rcc rId="5913" sId="6" numFmtId="4">
    <nc r="E25">
      <v>16.5</v>
    </nc>
  </rcc>
  <rcc rId="5914" sId="6" numFmtId="4">
    <nc r="E26">
      <v>15</v>
    </nc>
  </rcc>
  <rcc rId="5915" sId="4">
    <nc r="L11">
      <v>5</v>
    </nc>
  </rcc>
  <rcc rId="5916" sId="4">
    <nc r="L12">
      <v>5.5</v>
    </nc>
  </rcc>
  <rcc rId="5917" sId="4">
    <nc r="L13">
      <v>6</v>
    </nc>
  </rcc>
  <rcc rId="5918" sId="4">
    <nc r="L14">
      <v>5.5</v>
    </nc>
  </rcc>
  <rcc rId="5919" sId="4">
    <nc r="L21">
      <v>4.5</v>
    </nc>
  </rcc>
  <rcc rId="5920" sId="4">
    <nc r="L22">
      <v>4</v>
    </nc>
  </rcc>
  <rcc rId="5921" sId="4">
    <nc r="L23">
      <v>4</v>
    </nc>
  </rcc>
  <rcc rId="5922" sId="4">
    <nc r="L24">
      <v>5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4632" sId="2">
    <oc r="A5" t="inlineStr">
      <is>
        <t xml:space="preserve">WK IV,1  - Jahrg. 2003 bis 2006  </t>
      </is>
    </oc>
    <nc r="A5" t="inlineStr">
      <is>
        <t xml:space="preserve">WK IV,1  - Jahrg. 2004 bis 2007  </t>
      </is>
    </nc>
  </rcc>
  <rcc rId="4633" sId="4">
    <oc r="A5" t="inlineStr">
      <is>
        <t xml:space="preserve">WK IV,2  - Jahrg. 2002 und jünger  </t>
      </is>
    </oc>
    <nc r="A5" t="inlineStr">
      <is>
        <t xml:space="preserve">WK IV,2  - Jahrg. 2004 und jünger  </t>
      </is>
    </nc>
  </rcc>
  <rcc rId="4634" sId="6">
    <oc r="A5" t="inlineStr">
      <is>
        <t xml:space="preserve">WK IV,2  - Jahrg. 2002 und jünger </t>
      </is>
    </oc>
    <nc r="A5" t="inlineStr">
      <is>
        <t xml:space="preserve">WK IV,2  - Jahrg. 2004 und jünger </t>
      </is>
    </nc>
  </rcc>
  <rcc rId="4635" sId="5">
    <oc r="A5" t="inlineStr">
      <is>
        <t xml:space="preserve">WK IV,1  - Jahrg. 2003 bis 2006  </t>
      </is>
    </oc>
    <nc r="A5" t="inlineStr">
      <is>
        <t xml:space="preserve">WK IV,1  - Jahrg. 2004 bis 2007  </t>
      </is>
    </nc>
  </rcc>
</revisions>
</file>

<file path=xl/revisions/revisionLog112.xml><?xml version="1.0" encoding="utf-8"?>
<revisions xmlns="http://schemas.openxmlformats.org/spreadsheetml/2006/main" xmlns:r="http://schemas.openxmlformats.org/officeDocument/2006/relationships">
  <rcc rId="6574" sId="2" numFmtId="4">
    <nc r="E72">
      <v>16.75</v>
    </nc>
  </rcc>
  <rcc rId="6575" sId="2" numFmtId="4">
    <nc r="E73">
      <v>17.25</v>
    </nc>
  </rcc>
  <rcc rId="6576" sId="2" numFmtId="4">
    <nc r="E74">
      <v>16.25</v>
    </nc>
  </rcc>
  <rcc rId="6577" sId="2" numFmtId="4">
    <nc r="E75">
      <v>15.5</v>
    </nc>
  </rcc>
  <rcc rId="6578" sId="2" numFmtId="4">
    <nc r="E76">
      <v>17.5</v>
    </nc>
  </rcc>
  <rcc rId="6579" sId="2">
    <nc r="L51">
      <v>5</v>
    </nc>
  </rcc>
  <rcc rId="6580" sId="2">
    <nc r="L52">
      <v>4</v>
    </nc>
  </rcc>
  <rcc rId="6581" sId="2">
    <nc r="L53">
      <v>5.5</v>
    </nc>
  </rcc>
  <rcc rId="6582" sId="2">
    <nc r="L54">
      <v>4.5</v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>
  <rcc rId="5890" sId="5" numFmtId="4">
    <nc r="R43">
      <v>7.97</v>
    </nc>
  </rcc>
  <rcc rId="5891" sId="5" numFmtId="4">
    <nc r="R41">
      <v>7.05</v>
    </nc>
  </rcc>
  <rcc rId="5892" sId="5" numFmtId="4">
    <nc r="R44">
      <v>7.05</v>
    </nc>
  </rcc>
  <rcc rId="5893" sId="5" numFmtId="4">
    <nc r="R45">
      <v>6.88</v>
    </nc>
  </rcc>
  <rcc rId="5894" sId="5" numFmtId="4">
    <nc r="R42">
      <v>11.56</v>
    </nc>
  </rcc>
</revisions>
</file>

<file path=xl/revisions/revisionLog11211.xml><?xml version="1.0" encoding="utf-8"?>
<revisions xmlns="http://schemas.openxmlformats.org/spreadsheetml/2006/main" xmlns:r="http://schemas.openxmlformats.org/officeDocument/2006/relationships">
  <rcc rId="5862" sId="5" numFmtId="4">
    <nc r="R23">
      <v>5.23</v>
    </nc>
  </rcc>
  <rcc rId="5863" sId="5" numFmtId="4">
    <nc r="R22">
      <v>5.82</v>
    </nc>
  </rcc>
  <rcc rId="5864" sId="5" numFmtId="4">
    <nc r="R21">
      <v>5.2</v>
    </nc>
  </rcc>
  <rcc rId="5865" sId="5" numFmtId="4">
    <nc r="R25">
      <v>5.83</v>
    </nc>
  </rcc>
  <rcc rId="5866" sId="5" numFmtId="4">
    <nc r="R24">
      <v>5.0999999999999996</v>
    </nc>
  </rcc>
  <rcc rId="5867" sId="4">
    <nc r="L41">
      <v>3.5</v>
    </nc>
  </rcc>
  <rcc rId="5868" sId="4">
    <nc r="L42">
      <v>3</v>
    </nc>
  </rcc>
  <rcc rId="5869" sId="4">
    <nc r="L43">
      <v>3</v>
    </nc>
  </rcc>
  <rcc rId="5870" sId="4">
    <nc r="L44">
      <v>3</v>
    </nc>
  </rcc>
  <rcc rId="5871" sId="5" numFmtId="4">
    <nc r="R51">
      <v>3.73</v>
    </nc>
  </rcc>
  <rcc rId="5872" sId="5" numFmtId="4">
    <nc r="R52">
      <v>5.1100000000000003</v>
    </nc>
  </rcc>
  <rcc rId="5873" sId="5" numFmtId="4">
    <nc r="R53">
      <v>4.95</v>
    </nc>
  </rcc>
  <rcc rId="5874" sId="5" numFmtId="4">
    <nc r="R54">
      <v>5.05</v>
    </nc>
  </rcc>
  <rcc rId="5875" sId="5" numFmtId="4">
    <nc r="R55">
      <v>5.97</v>
    </nc>
  </rcc>
  <rcc rId="5876" sId="6" numFmtId="4">
    <nc r="D22">
      <v>15</v>
    </nc>
  </rcc>
  <rcc rId="5877" sId="6" numFmtId="4">
    <nc r="D23">
      <v>9.5</v>
    </nc>
  </rcc>
  <rcc rId="5878" sId="6" numFmtId="4">
    <nc r="D24">
      <v>13.75</v>
    </nc>
  </rcc>
  <rcc rId="5879" sId="6" numFmtId="4">
    <nc r="D25">
      <v>16.25</v>
    </nc>
  </rcc>
  <rcc rId="5880" sId="6" numFmtId="4">
    <nc r="D26">
      <v>17.75</v>
    </nc>
  </rcc>
  <rcc rId="5881" sId="4" numFmtId="4">
    <nc r="E32">
      <v>11.25</v>
    </nc>
  </rcc>
  <rcc rId="5882" sId="4" numFmtId="4">
    <nc r="E33">
      <v>16.5</v>
    </nc>
  </rcc>
  <rcc rId="5883" sId="4" numFmtId="4">
    <nc r="E34">
      <v>14.75</v>
    </nc>
  </rcc>
  <rcc rId="5884" sId="4" numFmtId="4">
    <nc r="E35">
      <v>13.25</v>
    </nc>
  </rcc>
  <rcc rId="5885" sId="4" numFmtId="4">
    <nc r="E36">
      <v>10</v>
    </nc>
  </rcc>
  <rcc rId="5886" sId="4">
    <nc r="L31">
      <v>3</v>
    </nc>
  </rcc>
  <rcc rId="5887" sId="4">
    <nc r="L32">
      <v>3</v>
    </nc>
  </rcc>
  <rcc rId="5888" sId="4">
    <nc r="L33">
      <v>4.5</v>
    </nc>
  </rcc>
  <rcc rId="5889" sId="4">
    <nc r="L34">
      <v>3</v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>
  <rcc rId="6228" sId="2">
    <nc r="L161">
      <v>3.5</v>
    </nc>
  </rcc>
  <rcc rId="6229" sId="2">
    <nc r="L162">
      <v>4.5</v>
    </nc>
  </rcc>
  <rcc rId="6230" sId="2">
    <nc r="L163">
      <v>4</v>
    </nc>
  </rcc>
  <rcc rId="6231" sId="2">
    <nc r="L164">
      <v>3</v>
    </nc>
  </rcc>
  <rcc rId="6232" sId="2">
    <nc r="L131">
      <v>3.5</v>
    </nc>
  </rcc>
  <rcc rId="6233" sId="2">
    <nc r="L132">
      <v>4</v>
    </nc>
  </rcc>
  <rcc rId="6234" sId="2">
    <nc r="L133">
      <v>3</v>
    </nc>
  </rcc>
  <rcc rId="6235" sId="2">
    <nc r="L134">
      <v>5</v>
    </nc>
  </rcc>
</revisions>
</file>

<file path=xl/revisions/revisionLog11221.xml><?xml version="1.0" encoding="utf-8"?>
<revisions xmlns="http://schemas.openxmlformats.org/spreadsheetml/2006/main" xmlns:r="http://schemas.openxmlformats.org/officeDocument/2006/relationships">
  <rcc rId="6199" sId="2" numFmtId="4">
    <nc r="O181">
      <v>4.8</v>
    </nc>
  </rcc>
  <rcc rId="6200" sId="2" numFmtId="4">
    <nc r="O182">
      <v>5.9</v>
    </nc>
  </rcc>
  <rcc rId="6201" sId="2" numFmtId="4">
    <nc r="O184">
      <v>5.88</v>
    </nc>
  </rcc>
  <rcc rId="6202" sId="2" numFmtId="4">
    <nc r="O185">
      <v>5.94</v>
    </nc>
  </rcc>
  <rcc rId="6203" sId="2" numFmtId="4">
    <nc r="O183">
      <v>6.81</v>
    </nc>
  </rcc>
</revisions>
</file>

<file path=xl/revisions/revisionLog112211.xml><?xml version="1.0" encoding="utf-8"?>
<revisions xmlns="http://schemas.openxmlformats.org/spreadsheetml/2006/main" xmlns:r="http://schemas.openxmlformats.org/officeDocument/2006/relationships">
  <rcc rId="6189" sId="2" numFmtId="4">
    <nc r="D15">
      <v>15</v>
    </nc>
  </rcc>
  <rcc rId="6190" sId="2" numFmtId="4">
    <nc r="D14">
      <v>15.5</v>
    </nc>
  </rcc>
  <rcc rId="6191" sId="2" numFmtId="4">
    <nc r="D12">
      <v>14.25</v>
    </nc>
  </rcc>
  <rcc rId="6192" sId="2" numFmtId="4">
    <nc r="D13">
      <v>15.5</v>
    </nc>
  </rcc>
  <rcc rId="6193" sId="2" numFmtId="4">
    <nc r="D16">
      <v>14.25</v>
    </nc>
  </rcc>
  <rcc rId="6194" sId="2" numFmtId="4">
    <nc r="D206">
      <v>13.5</v>
    </nc>
  </rcc>
  <rcc rId="6195" sId="2" numFmtId="4">
    <nc r="D203">
      <v>11</v>
    </nc>
  </rcc>
  <rcc rId="6196" sId="2" numFmtId="4">
    <nc r="D205">
      <v>13.25</v>
    </nc>
  </rcc>
  <rcc rId="6197" sId="2" numFmtId="4">
    <nc r="D204">
      <v>14.75</v>
    </nc>
  </rcc>
  <rcc rId="6198" sId="2" numFmtId="4">
    <nc r="D202">
      <v>17</v>
    </nc>
  </rcc>
</revisions>
</file>

<file path=xl/revisions/revisionLog1122111.xml><?xml version="1.0" encoding="utf-8"?>
<revisions xmlns="http://schemas.openxmlformats.org/spreadsheetml/2006/main" xmlns:r="http://schemas.openxmlformats.org/officeDocument/2006/relationships">
  <rcc rId="5895" sId="4" numFmtId="4">
    <nc r="E14">
      <v>15.5</v>
    </nc>
  </rcc>
  <rcc rId="5896" sId="4" numFmtId="4">
    <nc r="E15">
      <v>17</v>
    </nc>
  </rcc>
  <rcc rId="5897" sId="4" numFmtId="4">
    <nc r="E13">
      <v>18</v>
    </nc>
  </rcc>
  <rcc rId="5898" sId="4" numFmtId="4">
    <nc r="E12">
      <v>18</v>
    </nc>
  </rcc>
  <rcc rId="5899" sId="4" numFmtId="4">
    <nc r="E16">
      <v>13.75</v>
    </nc>
  </rcc>
  <rcc rId="5900" sId="4" numFmtId="4">
    <nc r="E23">
      <v>15</v>
    </nc>
  </rcc>
  <rcc rId="5901" sId="4" numFmtId="4">
    <nc r="E22">
      <v>16.75</v>
    </nc>
  </rcc>
  <rcc rId="5902" sId="4" numFmtId="4">
    <nc r="E24">
      <v>13.25</v>
    </nc>
  </rcc>
  <rcc rId="5903" sId="4" numFmtId="4">
    <nc r="E25">
      <v>8.75</v>
    </nc>
  </rcc>
  <rcc rId="5904" sId="4" numFmtId="4">
    <nc r="E26">
      <v>12</v>
    </nc>
  </rcc>
  <rcc rId="5905" sId="4" numFmtId="4">
    <nc r="O41">
      <v>4.4000000000000004</v>
    </nc>
  </rcc>
  <rcc rId="5906" sId="4" numFmtId="4">
    <nc r="O42">
      <v>4.2699999999999996</v>
    </nc>
  </rcc>
  <rcc rId="5907" sId="4" numFmtId="4">
    <nc r="O43">
      <v>3.79</v>
    </nc>
  </rcc>
  <rcc rId="5908" sId="4" numFmtId="4">
    <nc r="O44">
      <v>4.3</v>
    </nc>
  </rcc>
  <rcc rId="5909" sId="4" numFmtId="4">
    <nc r="O45">
      <v>5.34</v>
    </nc>
  </rcc>
</revisions>
</file>

<file path=xl/revisions/revisionLog1123.xml><?xml version="1.0" encoding="utf-8"?>
<revisions xmlns="http://schemas.openxmlformats.org/spreadsheetml/2006/main" xmlns:r="http://schemas.openxmlformats.org/officeDocument/2006/relationships">
  <rcc rId="6477" sId="2" numFmtId="4">
    <nc r="O115">
      <v>4.1500000000000004</v>
    </nc>
  </rcc>
  <rcc rId="6478" sId="2" numFmtId="4">
    <nc r="O114">
      <v>5.55</v>
    </nc>
  </rcc>
  <rcc rId="6479" sId="2" numFmtId="4">
    <nc r="O113">
      <v>5.03</v>
    </nc>
  </rcc>
  <rcc rId="6480" sId="2" numFmtId="4">
    <nc r="O111">
      <v>5.32</v>
    </nc>
  </rcc>
  <rcc rId="6481" sId="2" numFmtId="4">
    <nc r="O112">
      <v>4.75</v>
    </nc>
  </rcc>
  <rcc rId="6482" sId="2" numFmtId="4">
    <nc r="O121">
      <v>6.15</v>
    </nc>
  </rcc>
  <rcc rId="6483" sId="2" numFmtId="4">
    <nc r="O123">
      <v>6.43</v>
    </nc>
  </rcc>
  <rcc rId="6484" sId="2" numFmtId="4">
    <nc r="O122">
      <v>5.65</v>
    </nc>
  </rcc>
  <rcc rId="6485" sId="2" numFmtId="4">
    <nc r="O124">
      <v>5.28</v>
    </nc>
  </rcc>
  <rcc rId="6486" sId="2" numFmtId="4">
    <nc r="O125">
      <v>4.9000000000000004</v>
    </nc>
  </rcc>
  <rcc rId="6487" sId="2" numFmtId="4">
    <nc r="D62">
      <v>14.75</v>
    </nc>
  </rcc>
  <rcc rId="6488" sId="2" numFmtId="4">
    <nc r="D63">
      <v>14.75</v>
    </nc>
  </rcc>
  <rcc rId="6489" sId="2" numFmtId="4">
    <nc r="D64">
      <v>15</v>
    </nc>
  </rcc>
  <rcc rId="6490" sId="2" numFmtId="4">
    <nc r="D66">
      <v>13.25</v>
    </nc>
  </rcc>
  <rcc rId="6491" sId="2" numFmtId="4">
    <nc r="D65">
      <v>14.25</v>
    </nc>
  </rcc>
  <rcc rId="6492" sId="2" numFmtId="4">
    <nc r="D52">
      <v>13.25</v>
    </nc>
  </rcc>
  <rcc rId="6493" sId="2" numFmtId="4">
    <nc r="D53">
      <v>14</v>
    </nc>
  </rcc>
  <rcc rId="6494" sId="2" numFmtId="4">
    <nc r="D54">
      <v>15.25</v>
    </nc>
  </rcc>
  <rcc rId="6495" sId="2" numFmtId="4">
    <nc r="D55">
      <v>14.75</v>
    </nc>
  </rcc>
  <rcc rId="6496" sId="2" numFmtId="4">
    <nc r="D56">
      <v>15.75</v>
    </nc>
  </rcc>
</revisions>
</file>

<file path=xl/revisions/revisionLog11231.xml><?xml version="1.0" encoding="utf-8"?>
<revisions xmlns="http://schemas.openxmlformats.org/spreadsheetml/2006/main" xmlns:r="http://schemas.openxmlformats.org/officeDocument/2006/relationships">
  <rcc rId="6463" sId="2" numFmtId="4">
    <nc r="D192">
      <v>14.75</v>
    </nc>
  </rcc>
  <rcc rId="6464" sId="2" numFmtId="4">
    <nc r="D193">
      <v>13.25</v>
    </nc>
  </rcc>
  <rcc rId="6465" sId="2" numFmtId="4">
    <nc r="D194">
      <v>13.75</v>
    </nc>
  </rcc>
  <rcc rId="6466" sId="2" numFmtId="4">
    <nc r="D195">
      <v>16</v>
    </nc>
  </rcc>
  <rcc rId="6467" sId="2" numFmtId="4">
    <nc r="D196">
      <v>16.25</v>
    </nc>
  </rcc>
</revisions>
</file>

<file path=xl/revisions/revisionLog112311.xml><?xml version="1.0" encoding="utf-8"?>
<revisions xmlns="http://schemas.openxmlformats.org/spreadsheetml/2006/main" xmlns:r="http://schemas.openxmlformats.org/officeDocument/2006/relationships">
  <rcc rId="6280" sId="2" numFmtId="4">
    <nc r="O161">
      <v>5.21</v>
    </nc>
  </rcc>
  <rcc rId="6281" sId="2" numFmtId="4">
    <nc r="O162">
      <v>4.95</v>
    </nc>
  </rcc>
  <rcc rId="6282" sId="2" numFmtId="4">
    <nc r="O163">
      <v>5.8</v>
    </nc>
  </rcc>
  <rcc rId="6283" sId="2" numFmtId="4">
    <nc r="O164">
      <v>4.9000000000000004</v>
    </nc>
  </rcc>
  <rcc rId="6284" sId="2" numFmtId="4">
    <nc r="O165">
      <v>5.15</v>
    </nc>
  </rcc>
  <rcc rId="6285" sId="2" numFmtId="4">
    <nc r="O51">
      <v>4.38</v>
    </nc>
  </rcc>
  <rcc rId="6286" sId="2" numFmtId="4">
    <nc r="O52">
      <v>4</v>
    </nc>
  </rcc>
  <rcc rId="6287" sId="2" numFmtId="4">
    <nc r="O53">
      <v>4.74</v>
    </nc>
  </rcc>
  <rcc rId="6288" sId="2" numFmtId="4">
    <nc r="O54">
      <v>4.08</v>
    </nc>
  </rcc>
  <rcc rId="6289" sId="2" numFmtId="4">
    <nc r="O55">
      <v>4.83</v>
    </nc>
  </rcc>
  <rcc rId="6290" sId="2" numFmtId="4">
    <nc r="R25">
      <v>8.6999999999999993</v>
    </nc>
  </rcc>
  <rcc rId="6291" sId="2" numFmtId="4">
    <nc r="R24">
      <v>10.8</v>
    </nc>
  </rcc>
  <rcc rId="6292" sId="2" numFmtId="4">
    <nc r="R22">
      <v>6.1</v>
    </nc>
  </rcc>
  <rcc rId="6293" sId="2" numFmtId="4">
    <nc r="R23">
      <v>30</v>
    </nc>
  </rcc>
  <rcc rId="6294" sId="2" numFmtId="4">
    <nc r="R21">
      <v>30</v>
    </nc>
  </rcc>
  <rcc rId="6295" sId="2" numFmtId="4">
    <nc r="R61">
      <v>12.7</v>
    </nc>
  </rcc>
  <rcc rId="6296" sId="2" numFmtId="4">
    <nc r="R62">
      <v>11.7</v>
    </nc>
  </rcc>
  <rcc rId="6297" sId="2" numFmtId="4">
    <nc r="R63">
      <v>9.6999999999999993</v>
    </nc>
  </rcc>
  <rcc rId="6298" sId="2" numFmtId="4">
    <nc r="R64">
      <v>6.6</v>
    </nc>
  </rcc>
  <rcc rId="6299" sId="2" numFmtId="4">
    <nc r="R65">
      <v>10.4</v>
    </nc>
  </rcc>
  <rcc rId="6300" sId="2" numFmtId="4">
    <nc r="R184">
      <v>4.9000000000000004</v>
    </nc>
  </rcc>
  <rcc rId="6301" sId="2" numFmtId="4">
    <nc r="R185">
      <v>6.7</v>
    </nc>
  </rcc>
  <rcc rId="6302" sId="2" numFmtId="4">
    <nc r="R182">
      <v>4</v>
    </nc>
  </rcc>
  <rcc rId="6303" sId="2" numFmtId="4">
    <nc r="R183">
      <v>4.5999999999999996</v>
    </nc>
  </rcc>
  <rcc rId="6304" sId="2" numFmtId="4">
    <nc r="R181">
      <v>30</v>
    </nc>
  </rcc>
  <rcc rId="6305" sId="2" numFmtId="4">
    <nc r="D124">
      <v>14.5</v>
    </nc>
  </rcc>
  <rcc rId="6306" sId="2" numFmtId="4">
    <nc r="D123">
      <v>13.5</v>
    </nc>
  </rcc>
  <rcc rId="6307" sId="2" numFmtId="4">
    <nc r="D125">
      <v>13.5</v>
    </nc>
  </rcc>
  <rcc rId="6308" sId="2" numFmtId="4">
    <nc r="D126">
      <v>14.25</v>
    </nc>
  </rcc>
  <rcc rId="6309" sId="2" numFmtId="4">
    <nc r="D122">
      <v>13</v>
    </nc>
  </rcc>
  <rcc rId="6310" sId="2" numFmtId="4">
    <nc r="R171">
      <v>8.4</v>
    </nc>
  </rcc>
  <rcc rId="6311" sId="2" numFmtId="4">
    <nc r="R172">
      <v>30</v>
    </nc>
  </rcc>
  <rcc rId="6312" sId="2" numFmtId="4">
    <nc r="R174">
      <v>12.8</v>
    </nc>
  </rcc>
  <rcc rId="6313" sId="2" numFmtId="4">
    <nc r="R175">
      <v>7.5</v>
    </nc>
  </rcc>
  <rcc rId="6314" sId="2" numFmtId="4">
    <nc r="R173">
      <v>8.8000000000000007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>
  <rcc rId="6606" sId="2" numFmtId="4">
    <nc r="D32">
      <v>16</v>
    </nc>
  </rcc>
  <rcc rId="6607" sId="2" numFmtId="4">
    <nc r="D33">
      <v>15</v>
    </nc>
  </rcc>
  <rcc rId="6608" sId="2" numFmtId="4">
    <nc r="D34">
      <v>15.25</v>
    </nc>
  </rcc>
  <rcc rId="6609" sId="2" numFmtId="4">
    <nc r="D35">
      <v>14.5</v>
    </nc>
  </rcc>
  <rcc rId="6610" sId="2" numFmtId="4">
    <nc r="D36">
      <v>14.75</v>
    </nc>
  </rcc>
</revisions>
</file>

<file path=xl/revisions/revisionLog1131.xml><?xml version="1.0" encoding="utf-8"?>
<revisions xmlns="http://schemas.openxmlformats.org/spreadsheetml/2006/main" xmlns:r="http://schemas.openxmlformats.org/officeDocument/2006/relationships">
  <rcc rId="6325" sId="2" numFmtId="4">
    <nc r="E44">
      <v>11.75</v>
    </nc>
  </rcc>
  <rcc rId="6326" sId="2" numFmtId="4">
    <nc r="E45">
      <v>12.25</v>
    </nc>
  </rcc>
  <rcc rId="6327" sId="2" numFmtId="4">
    <nc r="E42">
      <v>9.25</v>
    </nc>
  </rcc>
  <rcc rId="6328" sId="2" numFmtId="4">
    <nc r="E43">
      <v>13.5</v>
    </nc>
  </rcc>
  <rcc rId="6329" sId="2" numFmtId="4">
    <nc r="E46">
      <v>12.5</v>
    </nc>
  </rcc>
</revisions>
</file>

<file path=xl/revisions/revisionLog11311.xml><?xml version="1.0" encoding="utf-8"?>
<revisions xmlns="http://schemas.openxmlformats.org/spreadsheetml/2006/main" xmlns:r="http://schemas.openxmlformats.org/officeDocument/2006/relationships">
  <rcc rId="6261" sId="2" numFmtId="4">
    <nc r="O151">
      <v>4.45</v>
    </nc>
  </rcc>
  <rcc rId="6262" sId="2" numFmtId="4">
    <nc r="O152">
      <v>5.22</v>
    </nc>
  </rcc>
  <rcc rId="6263" sId="2" numFmtId="4">
    <nc r="O153">
      <v>4.9000000000000004</v>
    </nc>
  </rcc>
  <rcc rId="6264" sId="2" numFmtId="4">
    <nc r="O155">
      <v>4.4000000000000004</v>
    </nc>
  </rcc>
  <rcc rId="6265" sId="2" numFmtId="4">
    <nc r="O154">
      <v>4.6500000000000004</v>
    </nc>
  </rcc>
  <rcc rId="6266" sId="2" numFmtId="4">
    <nc r="R131">
      <v>8.3000000000000007</v>
    </nc>
  </rcc>
  <rcc rId="6267" sId="2" numFmtId="4">
    <nc r="R132">
      <v>5.4</v>
    </nc>
  </rcc>
  <rcc rId="6268" sId="2" numFmtId="4">
    <nc r="R133">
      <v>10.1</v>
    </nc>
  </rcc>
  <rcc rId="6269" sId="2" numFmtId="4">
    <nc r="R134">
      <v>6.4</v>
    </nc>
  </rcc>
  <rcc rId="6270" sId="2" numFmtId="4">
    <nc r="R135">
      <v>17</v>
    </nc>
  </rcc>
</revisions>
</file>

<file path=xl/revisions/revisionLog113111.xml><?xml version="1.0" encoding="utf-8"?>
<revisions xmlns="http://schemas.openxmlformats.org/spreadsheetml/2006/main" xmlns:r="http://schemas.openxmlformats.org/officeDocument/2006/relationships">
  <rcc rId="5238" sId="2">
    <oc r="K13" t="inlineStr">
      <is>
        <t>Synchon 1</t>
      </is>
    </oc>
    <nc r="K13" t="inlineStr">
      <is>
        <t>Synchron 1</t>
      </is>
    </nc>
  </rcc>
  <rcc rId="5239" sId="2">
    <oc r="K14" t="inlineStr">
      <is>
        <t>Sychron 2</t>
      </is>
    </oc>
    <nc r="K14" t="inlineStr">
      <is>
        <t>Synchron 2</t>
      </is>
    </nc>
  </rcc>
  <rcc rId="5240" sId="2">
    <oc r="K23" t="inlineStr">
      <is>
        <t>Synchon 1</t>
      </is>
    </oc>
    <nc r="K23" t="inlineStr">
      <is>
        <t>Synchron 1</t>
      </is>
    </nc>
  </rcc>
  <rcc rId="5241" sId="2">
    <oc r="K24" t="inlineStr">
      <is>
        <t>Sychron 2</t>
      </is>
    </oc>
    <nc r="K24" t="inlineStr">
      <is>
        <t>Synchron 2</t>
      </is>
    </nc>
  </rcc>
  <rcc rId="5242" sId="2">
    <oc r="K33" t="inlineStr">
      <is>
        <t>Synchon 1</t>
      </is>
    </oc>
    <nc r="K33" t="inlineStr">
      <is>
        <t>Synchron 1</t>
      </is>
    </nc>
  </rcc>
  <rcc rId="5243" sId="2">
    <oc r="K34" t="inlineStr">
      <is>
        <t>Sychron 2</t>
      </is>
    </oc>
    <nc r="K34" t="inlineStr">
      <is>
        <t>Synchron 2</t>
      </is>
    </nc>
  </rcc>
  <rcc rId="5244" sId="2">
    <oc r="K43" t="inlineStr">
      <is>
        <t>Synchon 1</t>
      </is>
    </oc>
    <nc r="K43" t="inlineStr">
      <is>
        <t>Synchron 1</t>
      </is>
    </nc>
  </rcc>
  <rcc rId="5245" sId="2">
    <oc r="K44" t="inlineStr">
      <is>
        <t>Sychron 2</t>
      </is>
    </oc>
    <nc r="K44" t="inlineStr">
      <is>
        <t>Synchron 2</t>
      </is>
    </nc>
  </rcc>
  <rcc rId="5246" sId="2">
    <oc r="K53" t="inlineStr">
      <is>
        <t>Synchon 1</t>
      </is>
    </oc>
    <nc r="K53" t="inlineStr">
      <is>
        <t>Synchron 1</t>
      </is>
    </nc>
  </rcc>
  <rcc rId="5247" sId="2">
    <oc r="K54" t="inlineStr">
      <is>
        <t>Sychron 2</t>
      </is>
    </oc>
    <nc r="K54" t="inlineStr">
      <is>
        <t>Synchron 2</t>
      </is>
    </nc>
  </rcc>
  <rcc rId="5248" sId="2">
    <oc r="K63" t="inlineStr">
      <is>
        <t>Synchon 1</t>
      </is>
    </oc>
    <nc r="K63" t="inlineStr">
      <is>
        <t>Synchron 1</t>
      </is>
    </nc>
  </rcc>
  <rcc rId="5249" sId="2">
    <oc r="K64" t="inlineStr">
      <is>
        <t>Sychron 2</t>
      </is>
    </oc>
    <nc r="K64" t="inlineStr">
      <is>
        <t>Synchron 2</t>
      </is>
    </nc>
  </rcc>
  <rcc rId="5250" sId="2">
    <oc r="K73" t="inlineStr">
      <is>
        <t>Synchon 1</t>
      </is>
    </oc>
    <nc r="K73" t="inlineStr">
      <is>
        <t>Synchron 1</t>
      </is>
    </nc>
  </rcc>
  <rcc rId="5251" sId="2">
    <oc r="K74" t="inlineStr">
      <is>
        <t>Sychron 2</t>
      </is>
    </oc>
    <nc r="K74" t="inlineStr">
      <is>
        <t>Synchron 2</t>
      </is>
    </nc>
  </rcc>
  <rcc rId="5252" sId="2">
    <oc r="K83" t="inlineStr">
      <is>
        <t>Synchon 1</t>
      </is>
    </oc>
    <nc r="K83" t="inlineStr">
      <is>
        <t>Synchron 1</t>
      </is>
    </nc>
  </rcc>
  <rcc rId="5253" sId="2">
    <oc r="K84" t="inlineStr">
      <is>
        <t>Sychron 2</t>
      </is>
    </oc>
    <nc r="K84" t="inlineStr">
      <is>
        <t>Synchron 2</t>
      </is>
    </nc>
  </rcc>
  <rcc rId="5254" sId="2">
    <oc r="K93" t="inlineStr">
      <is>
        <t>Synchon 1</t>
      </is>
    </oc>
    <nc r="K93" t="inlineStr">
      <is>
        <t>Synchron 1</t>
      </is>
    </nc>
  </rcc>
  <rcc rId="5255" sId="2">
    <oc r="K94" t="inlineStr">
      <is>
        <t>Sychron 2</t>
      </is>
    </oc>
    <nc r="K94" t="inlineStr">
      <is>
        <t>Synchron 2</t>
      </is>
    </nc>
  </rcc>
  <rcc rId="5256" sId="2">
    <oc r="K103" t="inlineStr">
      <is>
        <t>Synchon 1</t>
      </is>
    </oc>
    <nc r="K103" t="inlineStr">
      <is>
        <t>Synchron 1</t>
      </is>
    </nc>
  </rcc>
  <rcc rId="5257" sId="2">
    <oc r="K104" t="inlineStr">
      <is>
        <t>Sychron 2</t>
      </is>
    </oc>
    <nc r="K104" t="inlineStr">
      <is>
        <t>Synchron 2</t>
      </is>
    </nc>
  </rcc>
  <rcc rId="5258" sId="2">
    <oc r="K113" t="inlineStr">
      <is>
        <t>Synchon 1</t>
      </is>
    </oc>
    <nc r="K113" t="inlineStr">
      <is>
        <t>Synchron 1</t>
      </is>
    </nc>
  </rcc>
  <rcc rId="5259" sId="2">
    <oc r="K114" t="inlineStr">
      <is>
        <t>Sychron 2</t>
      </is>
    </oc>
    <nc r="K114" t="inlineStr">
      <is>
        <t>Synchron 2</t>
      </is>
    </nc>
  </rcc>
  <rcc rId="5260" sId="2">
    <oc r="K123" t="inlineStr">
      <is>
        <t>Synchon 1</t>
      </is>
    </oc>
    <nc r="K123" t="inlineStr">
      <is>
        <t>Synchron 1</t>
      </is>
    </nc>
  </rcc>
  <rcc rId="5261" sId="2">
    <oc r="K124" t="inlineStr">
      <is>
        <t>Sychron 2</t>
      </is>
    </oc>
    <nc r="K124" t="inlineStr">
      <is>
        <t>Synchron 2</t>
      </is>
    </nc>
  </rcc>
  <rcc rId="5262" sId="2">
    <oc r="K133" t="inlineStr">
      <is>
        <t>Synchon 1</t>
      </is>
    </oc>
    <nc r="K133" t="inlineStr">
      <is>
        <t>Synchron 1</t>
      </is>
    </nc>
  </rcc>
  <rcc rId="5263" sId="2">
    <oc r="K134" t="inlineStr">
      <is>
        <t>Sychron 2</t>
      </is>
    </oc>
    <nc r="K134" t="inlineStr">
      <is>
        <t>Synchron 2</t>
      </is>
    </nc>
  </rcc>
  <rcc rId="5264" sId="2">
    <oc r="K143" t="inlineStr">
      <is>
        <t>Synchon 1</t>
      </is>
    </oc>
    <nc r="K143" t="inlineStr">
      <is>
        <t>Synchron 1</t>
      </is>
    </nc>
  </rcc>
  <rcc rId="5265" sId="2">
    <oc r="K144" t="inlineStr">
      <is>
        <t>Sychron 2</t>
      </is>
    </oc>
    <nc r="K144" t="inlineStr">
      <is>
        <t>Synchron 2</t>
      </is>
    </nc>
  </rcc>
  <rcc rId="5266" sId="2">
    <oc r="K153" t="inlineStr">
      <is>
        <t>Synchon 1</t>
      </is>
    </oc>
    <nc r="K153" t="inlineStr">
      <is>
        <t>Synchron 1</t>
      </is>
    </nc>
  </rcc>
  <rcc rId="5267" sId="2">
    <oc r="K154" t="inlineStr">
      <is>
        <t>Sychron 2</t>
      </is>
    </oc>
    <nc r="K154" t="inlineStr">
      <is>
        <t>Synchron 2</t>
      </is>
    </nc>
  </rcc>
  <rcc rId="5268" sId="2">
    <oc r="K163" t="inlineStr">
      <is>
        <t>Synchon 1</t>
      </is>
    </oc>
    <nc r="K163" t="inlineStr">
      <is>
        <t>Synchron 1</t>
      </is>
    </nc>
  </rcc>
  <rcc rId="5269" sId="2">
    <oc r="K164" t="inlineStr">
      <is>
        <t>Sychron 2</t>
      </is>
    </oc>
    <nc r="K164" t="inlineStr">
      <is>
        <t>Synchron 2</t>
      </is>
    </nc>
  </rcc>
  <rcc rId="5270" sId="2">
    <oc r="K173" t="inlineStr">
      <is>
        <t>Synchon 1</t>
      </is>
    </oc>
    <nc r="K173" t="inlineStr">
      <is>
        <t>Synchron 1</t>
      </is>
    </nc>
  </rcc>
  <rcc rId="5271" sId="2">
    <oc r="K174" t="inlineStr">
      <is>
        <t>Sychron 2</t>
      </is>
    </oc>
    <nc r="K174" t="inlineStr">
      <is>
        <t>Synchron 2</t>
      </is>
    </nc>
  </rcc>
  <rcc rId="5272" sId="2">
    <oc r="K183" t="inlineStr">
      <is>
        <t>Synchon 1</t>
      </is>
    </oc>
    <nc r="K183" t="inlineStr">
      <is>
        <t>Synchron 1</t>
      </is>
    </nc>
  </rcc>
  <rcc rId="5273" sId="2">
    <oc r="K184" t="inlineStr">
      <is>
        <t>Sychron 2</t>
      </is>
    </oc>
    <nc r="K184" t="inlineStr">
      <is>
        <t>Synchron 2</t>
      </is>
    </nc>
  </rcc>
  <rcc rId="5274" sId="2">
    <oc r="K193" t="inlineStr">
      <is>
        <t>Synchon 1</t>
      </is>
    </oc>
    <nc r="K193" t="inlineStr">
      <is>
        <t>Synchron 1</t>
      </is>
    </nc>
  </rcc>
  <rcc rId="5275" sId="2">
    <oc r="K194" t="inlineStr">
      <is>
        <t>Sychron 2</t>
      </is>
    </oc>
    <nc r="K194" t="inlineStr">
      <is>
        <t>Synchron 2</t>
      </is>
    </nc>
  </rcc>
  <rcc rId="5276" sId="2">
    <oc r="K203" t="inlineStr">
      <is>
        <t>Synchon 1</t>
      </is>
    </oc>
    <nc r="K203" t="inlineStr">
      <is>
        <t>Synchron 1</t>
      </is>
    </nc>
  </rcc>
  <rcc rId="5277" sId="2">
    <oc r="K204" t="inlineStr">
      <is>
        <t>Sychron 2</t>
      </is>
    </oc>
    <nc r="K204" t="inlineStr">
      <is>
        <t>Synchron 2</t>
      </is>
    </nc>
  </rcc>
  <rcc rId="5278" sId="2">
    <oc r="K213" t="inlineStr">
      <is>
        <t>Synchon 1</t>
      </is>
    </oc>
    <nc r="K213" t="inlineStr">
      <is>
        <t>Synchron 1</t>
      </is>
    </nc>
  </rcc>
  <rcc rId="5279" sId="2">
    <oc r="K214" t="inlineStr">
      <is>
        <t>Sychron 2</t>
      </is>
    </oc>
    <nc r="K214" t="inlineStr">
      <is>
        <t>Synchron 2</t>
      </is>
    </nc>
  </rcc>
</revisions>
</file>

<file path=xl/revisions/revisionLog11312.xml><?xml version="1.0" encoding="utf-8"?>
<revisions xmlns="http://schemas.openxmlformats.org/spreadsheetml/2006/main" xmlns:r="http://schemas.openxmlformats.org/officeDocument/2006/relationships">
  <rcc rId="6223" sId="2" numFmtId="4">
    <nc r="O171">
      <v>5.28</v>
    </nc>
  </rcc>
  <rcc rId="6224" sId="2" numFmtId="4">
    <nc r="O172">
      <v>3.98</v>
    </nc>
  </rcc>
  <rcc rId="6225" sId="2" numFmtId="4">
    <nc r="O174">
      <v>3.3</v>
    </nc>
  </rcc>
  <rcc rId="6226" sId="2" numFmtId="4">
    <nc r="O173">
      <v>5.22</v>
    </nc>
  </rcc>
  <rcc rId="6227" sId="2" numFmtId="4">
    <nc r="O175">
      <v>4.7</v>
    </nc>
  </rcc>
</revisions>
</file>

<file path=xl/revisions/revisionLog1132.xml><?xml version="1.0" encoding="utf-8"?>
<revisions xmlns="http://schemas.openxmlformats.org/spreadsheetml/2006/main" xmlns:r="http://schemas.openxmlformats.org/officeDocument/2006/relationships">
  <rcc rId="6597" sId="2">
    <nc r="L21">
      <v>3.5</v>
    </nc>
  </rcc>
  <rcc rId="6598" sId="2">
    <nc r="L22">
      <v>3</v>
    </nc>
  </rcc>
  <rcc rId="6599" sId="2">
    <nc r="L23">
      <v>2.5</v>
    </nc>
  </rcc>
  <rcc rId="6600" sId="2">
    <nc r="L24">
      <v>3</v>
    </nc>
  </rcc>
</revisions>
</file>

<file path=xl/revisions/revisionLog11321.xml><?xml version="1.0" encoding="utf-8"?>
<revisions xmlns="http://schemas.openxmlformats.org/spreadsheetml/2006/main" xmlns:r="http://schemas.openxmlformats.org/officeDocument/2006/relationships">
  <rcc rId="6540" sId="2" numFmtId="4">
    <nc r="D132">
      <v>13.5</v>
    </nc>
  </rcc>
  <rcc rId="6541" sId="2" numFmtId="4">
    <nc r="D133">
      <v>13.5</v>
    </nc>
  </rcc>
  <rcc rId="6542" sId="2" numFmtId="4">
    <nc r="D134">
      <v>9</v>
    </nc>
  </rcc>
  <rcc rId="6543" sId="2" numFmtId="4">
    <nc r="D135">
      <v>12</v>
    </nc>
  </rcc>
  <rcc rId="6544" sId="2" numFmtId="4">
    <nc r="D136">
      <v>10.25</v>
    </nc>
  </rcc>
  <rcc rId="6545" sId="2">
    <nc r="L151">
      <v>4</v>
    </nc>
  </rcc>
  <rcc rId="6546" sId="2">
    <nc r="L152">
      <v>5.5</v>
    </nc>
  </rcc>
  <rcc rId="6547" sId="2">
    <nc r="L153">
      <v>5</v>
    </nc>
  </rcc>
  <rcc rId="6548" sId="2">
    <nc r="L154">
      <v>3.5</v>
    </nc>
  </rcc>
  <rcc rId="6549" sId="2" numFmtId="4">
    <nc r="O84">
      <v>6.15</v>
    </nc>
  </rcc>
  <rcc rId="6550" sId="2" numFmtId="4">
    <nc r="O81">
      <v>0</v>
    </nc>
  </rcc>
  <rcc rId="6551" sId="2" numFmtId="4">
    <nc r="O82">
      <v>5.45</v>
    </nc>
  </rcc>
  <rcc rId="6552" sId="2" numFmtId="4">
    <nc r="O83">
      <v>5.09</v>
    </nc>
  </rcc>
  <rcc rId="6553" sId="2" numFmtId="4">
    <nc r="O85">
      <v>5.5</v>
    </nc>
  </rcc>
  <rcc rId="6554" sId="2" numFmtId="4">
    <nc r="O91">
      <v>6.05</v>
    </nc>
  </rcc>
  <rcc rId="6555" sId="2" numFmtId="4">
    <nc r="O92">
      <v>5.87</v>
    </nc>
  </rcc>
  <rcc rId="6556" sId="2" numFmtId="4">
    <nc r="O93">
      <v>6</v>
    </nc>
  </rcc>
  <rcc rId="6557" sId="2" numFmtId="4">
    <nc r="O94">
      <v>5.48</v>
    </nc>
  </rcc>
  <rcc rId="6558" sId="2" numFmtId="4">
    <nc r="O95">
      <v>5.9</v>
    </nc>
  </rcc>
  <rcc rId="6559" sId="2" numFmtId="4">
    <nc r="E52">
      <v>14.75</v>
    </nc>
  </rcc>
  <rcc rId="6560" sId="2" numFmtId="4">
    <nc r="E53">
      <v>15</v>
    </nc>
  </rcc>
  <rcc rId="6561" sId="2" numFmtId="4">
    <nc r="E54">
      <v>15.75</v>
    </nc>
  </rcc>
  <rcc rId="6562" sId="2" numFmtId="4">
    <nc r="E55">
      <v>15.5</v>
    </nc>
  </rcc>
  <rcc rId="6563" sId="2" numFmtId="4">
    <nc r="E56">
      <v>16</v>
    </nc>
  </rcc>
</revisions>
</file>

<file path=xl/revisions/revisionLog113211.xml><?xml version="1.0" encoding="utf-8"?>
<revisions xmlns="http://schemas.openxmlformats.org/spreadsheetml/2006/main" xmlns:r="http://schemas.openxmlformats.org/officeDocument/2006/relationships">
  <rcc rId="6497" sId="2" numFmtId="4">
    <nc r="O215">
      <v>4.8499999999999996</v>
    </nc>
  </rcc>
  <rcc rId="6498" sId="2" numFmtId="4">
    <nc r="O214">
      <v>5.78</v>
    </nc>
  </rcc>
  <rcc rId="6499" sId="2" numFmtId="4">
    <nc r="O212">
      <v>5.92</v>
    </nc>
  </rcc>
  <rcc rId="6500" sId="2" numFmtId="4">
    <nc r="O211">
      <v>6.5</v>
    </nc>
  </rcc>
  <rcc rId="6501" sId="2" numFmtId="4">
    <nc r="D182">
      <v>13.75</v>
    </nc>
  </rcc>
  <rcc rId="6502" sId="2" numFmtId="4">
    <nc r="D183">
      <v>16.5</v>
    </nc>
  </rcc>
  <rcc rId="6503" sId="2" numFmtId="4">
    <nc r="D184">
      <v>16.5</v>
    </nc>
  </rcc>
  <rcc rId="6504" sId="2" numFmtId="4">
    <nc r="D185">
      <v>16</v>
    </nc>
  </rcc>
  <rcc rId="6505" sId="2" numFmtId="4">
    <nc r="D186">
      <v>17</v>
    </nc>
  </rcc>
  <rcc rId="6506" sId="2" numFmtId="4">
    <nc r="R105">
      <v>8.1</v>
    </nc>
  </rcc>
  <rcc rId="6507" sId="2" numFmtId="4">
    <nc r="R101">
      <v>7.7</v>
    </nc>
  </rcc>
  <rcc rId="6508" sId="2" numFmtId="4">
    <nc r="R102">
      <v>7.6</v>
    </nc>
  </rcc>
  <rcc rId="6509" sId="2" numFmtId="4">
    <nc r="R104">
      <v>30</v>
    </nc>
  </rcc>
  <rcc rId="6510" sId="2" numFmtId="4">
    <nc r="R103">
      <v>4.5999999999999996</v>
    </nc>
  </rcc>
  <rcc rId="6511" sId="2" numFmtId="4">
    <nc r="O213">
      <v>5.85</v>
    </nc>
  </rcc>
  <rcc rId="6512" sId="2" numFmtId="4">
    <nc r="R115">
      <v>9.4</v>
    </nc>
  </rcc>
  <rcc rId="6513" sId="2" numFmtId="4">
    <nc r="R114">
      <v>11.5</v>
    </nc>
  </rcc>
  <rcc rId="6514" sId="2" numFmtId="4">
    <nc r="R113">
      <v>9.5</v>
    </nc>
  </rcc>
  <rcc rId="6515" sId="2" numFmtId="4">
    <nc r="R111">
      <v>6.7</v>
    </nc>
  </rcc>
  <rcc rId="6516" sId="2" numFmtId="4">
    <nc r="R112">
      <v>9.4</v>
    </nc>
  </rcc>
  <rcc rId="6517" sId="2" numFmtId="4">
    <nc r="E84">
      <v>15.5</v>
    </nc>
  </rcc>
  <rcc rId="6518" sId="2" numFmtId="4">
    <nc r="E83">
      <v>12.75</v>
    </nc>
  </rcc>
  <rcc rId="6519" sId="2" numFmtId="4">
    <nc r="E82">
      <v>15</v>
    </nc>
  </rcc>
  <rcc rId="6520" sId="2" numFmtId="4">
    <nc r="E85">
      <v>14</v>
    </nc>
  </rcc>
  <rcc rId="6521" sId="2" numFmtId="4">
    <nc r="E86">
      <v>13.75</v>
    </nc>
  </rcc>
  <rcc rId="6522" sId="2" numFmtId="4">
    <nc r="E94">
      <v>16</v>
    </nc>
  </rcc>
  <rcc rId="6523" sId="2" numFmtId="4">
    <nc r="E95">
      <v>15.25</v>
    </nc>
  </rcc>
  <rcc rId="6524" sId="2" numFmtId="4">
    <nc r="E96">
      <v>16.5</v>
    </nc>
  </rcc>
  <rcc rId="6525" sId="2" numFmtId="4">
    <nc r="E92">
      <v>15.5</v>
    </nc>
  </rcc>
  <rcc rId="6526" sId="2" numFmtId="4">
    <nc r="E93">
      <v>16</v>
    </nc>
  </rcc>
  <rcc rId="6527" sId="2">
    <nc r="L81">
      <v>5</v>
    </nc>
  </rcc>
  <rcc rId="6528" sId="2">
    <nc r="L82">
      <v>6</v>
    </nc>
  </rcc>
  <rcc rId="6529" sId="2">
    <nc r="L83">
      <v>5.5</v>
    </nc>
  </rcc>
  <rcc rId="6530" sId="2">
    <nc r="L84">
      <v>5.5</v>
    </nc>
  </rcc>
  <rcc rId="6531" sId="2">
    <nc r="L91">
      <v>5.5</v>
    </nc>
  </rcc>
  <rcc rId="6532" sId="2">
    <nc r="L92">
      <v>6</v>
    </nc>
  </rcc>
  <rcc rId="6533" sId="2">
    <nc r="L93">
      <v>6</v>
    </nc>
  </rcc>
  <rcc rId="6534" sId="2">
    <nc r="L94">
      <v>6</v>
    </nc>
  </rcc>
</revisions>
</file>

<file path=xl/revisions/revisionLog1132111.xml><?xml version="1.0" encoding="utf-8"?>
<revisions xmlns="http://schemas.openxmlformats.org/spreadsheetml/2006/main" xmlns:r="http://schemas.openxmlformats.org/officeDocument/2006/relationships">
  <rcc rId="6343" sId="2" numFmtId="4">
    <nc r="E12">
      <v>14.5</v>
    </nc>
  </rcc>
  <rcc rId="6344" sId="2" numFmtId="4">
    <nc r="E13">
      <v>14.5</v>
    </nc>
  </rcc>
  <rcc rId="6345" sId="2" numFmtId="4">
    <nc r="E14">
      <v>15.75</v>
    </nc>
  </rcc>
  <rcc rId="6346" sId="2" numFmtId="4">
    <nc r="E15">
      <v>14.5</v>
    </nc>
  </rcc>
  <rcc rId="6347" sId="2" numFmtId="4">
    <nc r="E16">
      <v>14.25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>
  <rcc rId="6431" sId="2" numFmtId="4">
    <nc r="E122">
      <v>13.75</v>
    </nc>
  </rcc>
  <rcc rId="6432" sId="2" numFmtId="4">
    <nc r="E123">
      <v>13.75</v>
    </nc>
  </rcc>
  <rcc rId="6433" sId="2" numFmtId="4">
    <nc r="E124">
      <v>16</v>
    </nc>
  </rcc>
  <rcc rId="6434" sId="2" numFmtId="4">
    <nc r="E125">
      <v>12.75</v>
    </nc>
  </rcc>
  <rcc rId="6435" sId="2" numFmtId="4">
    <nc r="E126">
      <v>15.5</v>
    </nc>
  </rcc>
</revisions>
</file>

<file path=xl/revisions/revisionLog1141.xml><?xml version="1.0" encoding="utf-8"?>
<revisions xmlns="http://schemas.openxmlformats.org/spreadsheetml/2006/main" xmlns:r="http://schemas.openxmlformats.org/officeDocument/2006/relationships">
  <rcc rId="6373" sId="2" numFmtId="4">
    <nc r="D82">
      <v>14.5</v>
    </nc>
  </rcc>
  <rcc rId="6374" sId="2" numFmtId="4">
    <nc r="D83">
      <v>13.5</v>
    </nc>
  </rcc>
  <rcc rId="6375" sId="2" numFmtId="4">
    <nc r="D84">
      <v>13.75</v>
    </nc>
  </rcc>
  <rcc rId="6376" sId="2" numFmtId="4">
    <nc r="D85">
      <v>13.5</v>
    </nc>
  </rcc>
  <rcc rId="6377" sId="2" numFmtId="4">
    <nc r="D86">
      <v>10</v>
    </nc>
  </rcc>
  <rcc rId="6378" sId="2" numFmtId="4">
    <nc r="R35">
      <v>9.4</v>
    </nc>
  </rcc>
  <rcc rId="6379" sId="2" numFmtId="4">
    <nc r="R34">
      <v>6.5</v>
    </nc>
  </rcc>
  <rcc rId="6380" sId="2" numFmtId="4">
    <nc r="R33">
      <v>8.8000000000000007</v>
    </nc>
  </rcc>
  <rcc rId="6381" sId="2" numFmtId="4">
    <nc r="R32">
      <v>7</v>
    </nc>
  </rcc>
  <rcc rId="6382" sId="2" numFmtId="4">
    <nc r="R31">
      <v>6.5</v>
    </nc>
  </rcc>
  <rcc rId="6383" sId="2" numFmtId="4">
    <nc r="R43">
      <v>19.2</v>
    </nc>
  </rcc>
  <rcc rId="6384" sId="2" numFmtId="4">
    <nc r="R44">
      <v>14</v>
    </nc>
  </rcc>
  <rcc rId="6385" sId="2" numFmtId="4">
    <nc r="R41">
      <v>30</v>
    </nc>
  </rcc>
  <rcc rId="6386" sId="2" numFmtId="4">
    <nc r="R42">
      <v>17.8</v>
    </nc>
  </rcc>
  <rcc rId="6387" sId="2" numFmtId="4">
    <nc r="R45">
      <v>20.6</v>
    </nc>
  </rcc>
  <rcc rId="6388" sId="2" numFmtId="4">
    <nc r="E202">
      <v>16.5</v>
    </nc>
  </rcc>
  <rcc rId="6389" sId="2" numFmtId="4">
    <nc r="E203">
      <v>14</v>
    </nc>
  </rcc>
  <rcc rId="6390" sId="2" numFmtId="4">
    <nc r="E204">
      <v>16</v>
    </nc>
  </rcc>
  <rcc rId="6391" sId="2" numFmtId="4">
    <nc r="E205">
      <v>15.75</v>
    </nc>
  </rcc>
  <rcc rId="6392" sId="2" numFmtId="4">
    <nc r="E206">
      <v>15.5</v>
    </nc>
  </rcc>
  <rcc rId="6393" sId="2">
    <nc r="L11">
      <v>3.5</v>
    </nc>
  </rcc>
  <rcc rId="6394" sId="2">
    <nc r="L12">
      <v>5</v>
    </nc>
  </rcc>
  <rcc rId="6395" sId="2">
    <nc r="L13">
      <v>5</v>
    </nc>
  </rcc>
  <rcc rId="6396" sId="2">
    <nc r="L14">
      <v>3.5</v>
    </nc>
  </rcc>
</revisions>
</file>

<file path=xl/revisions/revisionLog11411.xml><?xml version="1.0" encoding="utf-8"?>
<revisions xmlns="http://schemas.openxmlformats.org/spreadsheetml/2006/main" xmlns:r="http://schemas.openxmlformats.org/officeDocument/2006/relationships">
  <rcc rId="5923" sId="4" numFmtId="4">
    <nc r="O31">
      <v>4.55</v>
    </nc>
  </rcc>
  <rcc rId="5924" sId="4" numFmtId="4">
    <nc r="O32">
      <v>4.7</v>
    </nc>
  </rcc>
  <rcc rId="5925" sId="4" numFmtId="4">
    <nc r="O33">
      <v>4.3099999999999996</v>
    </nc>
  </rcc>
  <rcc rId="5926" sId="4" numFmtId="4">
    <nc r="O34">
      <v>0</v>
    </nc>
  </rcc>
  <rcc rId="5927" sId="4" numFmtId="4">
    <nc r="O35">
      <v>4.4000000000000004</v>
    </nc>
  </rcc>
  <rcc rId="5928" sId="4">
    <nc r="R31" t="inlineStr">
      <is>
        <t>8,,68</t>
      </is>
    </nc>
  </rcc>
  <rcc rId="5929" sId="4" numFmtId="4">
    <nc r="R32">
      <v>7.4</v>
    </nc>
  </rcc>
  <rcc rId="5930" sId="4" numFmtId="4">
    <nc r="R33">
      <v>8.43</v>
    </nc>
  </rcc>
  <rcc rId="5931" sId="4" numFmtId="4">
    <nc r="R34">
      <v>16.420000000000002</v>
    </nc>
  </rcc>
  <rcc rId="5932" sId="4" numFmtId="4">
    <nc r="R35">
      <v>14.66</v>
    </nc>
  </rcc>
  <rcc rId="5933" sId="6">
    <nc r="L21">
      <v>5</v>
    </nc>
  </rcc>
  <rcc rId="5934" sId="6">
    <nc r="L22">
      <v>4</v>
    </nc>
  </rcc>
  <rcc rId="5935" sId="6">
    <nc r="L23">
      <v>5.5</v>
    </nc>
  </rcc>
  <rcc rId="5936" sId="6">
    <nc r="L24">
      <v>5.5</v>
    </nc>
  </rcc>
  <rcc rId="5937" sId="4" numFmtId="4">
    <nc r="R41">
      <v>10.050000000000001</v>
    </nc>
  </rcc>
  <rcc rId="5938" sId="4" numFmtId="4">
    <nc r="R42">
      <v>10.65</v>
    </nc>
  </rcc>
  <rcc rId="5939" sId="4" numFmtId="4">
    <nc r="R43">
      <v>14.17</v>
    </nc>
  </rcc>
  <rcc rId="5940" sId="4" numFmtId="4">
    <nc r="R44">
      <v>11.93</v>
    </nc>
  </rcc>
  <rcc rId="5941" sId="4" numFmtId="4">
    <nc r="R45">
      <v>9.02</v>
    </nc>
  </rcc>
</revisions>
</file>

<file path=xl/revisions/revisionLog1142.xml><?xml version="1.0" encoding="utf-8"?>
<revisions xmlns="http://schemas.openxmlformats.org/spreadsheetml/2006/main" xmlns:r="http://schemas.openxmlformats.org/officeDocument/2006/relationships">
  <rcc rId="6348" sId="2" numFmtId="4">
    <nc r="R141">
      <v>9.3000000000000007</v>
    </nc>
  </rcc>
  <rcc rId="6349" sId="2" numFmtId="4">
    <nc r="R142">
      <v>15</v>
    </nc>
  </rcc>
  <rcc rId="6350" sId="2" numFmtId="4">
    <nc r="R143">
      <v>11.4</v>
    </nc>
  </rcc>
  <rcc rId="6351" sId="2" numFmtId="4">
    <nc r="R144">
      <v>11</v>
    </nc>
  </rcc>
  <rcc rId="6352" sId="2" numFmtId="4">
    <nc r="R145">
      <v>7.4</v>
    </nc>
  </rcc>
  <rcc rId="6353" sId="2" numFmtId="4">
    <nc r="O35">
      <v>4.2</v>
    </nc>
  </rcc>
  <rcc rId="6354" sId="2" numFmtId="4">
    <nc r="O34">
      <v>4.87</v>
    </nc>
  </rcc>
  <rcc rId="6355" sId="2" numFmtId="4">
    <nc r="O33">
      <v>5.38</v>
    </nc>
  </rcc>
  <rcc rId="6356" sId="2" numFmtId="4">
    <nc r="O32">
      <v>5.38</v>
    </nc>
  </rcc>
  <rcc rId="6357" sId="2" numFmtId="4">
    <nc r="O31">
      <v>6.08</v>
    </nc>
  </rcc>
</revisions>
</file>

<file path=xl/revisions/revisionLog11421.xml><?xml version="1.0" encoding="utf-8"?>
<revisions xmlns="http://schemas.openxmlformats.org/spreadsheetml/2006/main" xmlns:r="http://schemas.openxmlformats.org/officeDocument/2006/relationships">
  <rcc rId="6330" sId="2" numFmtId="4">
    <nc r="D216">
      <v>12.75</v>
    </nc>
  </rcc>
  <rcc rId="6331" sId="2" numFmtId="4">
    <nc r="D214">
      <v>14</v>
    </nc>
  </rcc>
  <rcc rId="6332" sId="2" numFmtId="4">
    <nc r="D215">
      <v>14</v>
    </nc>
  </rcc>
  <rcc rId="6333" sId="2" numFmtId="4">
    <nc r="D213">
      <v>15.25</v>
    </nc>
  </rcc>
  <rcc rId="6334" sId="2" numFmtId="4">
    <nc r="D212">
      <v>16</v>
    </nc>
  </rcc>
  <rcc rId="6335" sId="2">
    <nc r="L31">
      <v>3.5</v>
    </nc>
  </rcc>
  <rcc rId="6336" sId="2">
    <nc r="L32">
      <v>4</v>
    </nc>
  </rcc>
  <rcc rId="6337" sId="2">
    <nc r="L33">
      <v>3.5</v>
    </nc>
  </rcc>
  <rcc rId="6338" sId="2">
    <nc r="L34">
      <v>4.5</v>
    </nc>
  </rcc>
  <rcc rId="6339" sId="2">
    <nc r="L41">
      <v>4</v>
    </nc>
  </rcc>
  <rcc rId="6340" sId="2">
    <nc r="L42">
      <v>3.5</v>
    </nc>
  </rcc>
  <rcc rId="6341" sId="2">
    <nc r="L43">
      <v>3</v>
    </nc>
  </rcc>
  <rcc rId="6342" sId="2">
    <nc r="L44">
      <v>4</v>
    </nc>
  </rcc>
</revisions>
</file>

<file path=xl/revisions/revisionLog114211.xml><?xml version="1.0" encoding="utf-8"?>
<revisions xmlns="http://schemas.openxmlformats.org/spreadsheetml/2006/main" xmlns:r="http://schemas.openxmlformats.org/officeDocument/2006/relationships">
  <rcc rId="6251" sId="2" numFmtId="4">
    <nc r="R191">
      <v>9</v>
    </nc>
  </rcc>
  <rcc rId="6252" sId="2" numFmtId="4">
    <nc r="R192">
      <v>11.8</v>
    </nc>
  </rcc>
  <rcc rId="6253" sId="2" numFmtId="4">
    <nc r="R193">
      <v>30</v>
    </nc>
  </rcc>
  <rcc rId="6254" sId="2" numFmtId="4">
    <nc r="R194">
      <v>5.5</v>
    </nc>
  </rcc>
  <rcc rId="6255" sId="2" numFmtId="4">
    <nc r="R195">
      <v>9.9</v>
    </nc>
  </rcc>
  <rcc rId="6256" sId="2" numFmtId="4">
    <nc r="D116">
      <v>12</v>
    </nc>
  </rcc>
  <rcc rId="6257" sId="2" numFmtId="4">
    <nc r="D115">
      <v>13.75</v>
    </nc>
  </rcc>
  <rcc rId="6258" sId="2" numFmtId="4">
    <nc r="D114">
      <v>13</v>
    </nc>
  </rcc>
  <rcc rId="6259" sId="2" numFmtId="4">
    <nc r="D112">
      <v>14.75</v>
    </nc>
  </rcc>
  <rcc rId="6260" sId="2" numFmtId="4">
    <nc r="D113">
      <v>13.75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>
  <rcc rId="6411" sId="2" numFmtId="4">
    <nc r="E102">
      <v>15.75</v>
    </nc>
  </rcc>
  <rcc rId="6412" sId="2" numFmtId="4">
    <nc r="E103">
      <v>16.25</v>
    </nc>
  </rcc>
  <rcc rId="6413" sId="2" numFmtId="4">
    <nc r="E104">
      <v>17.25</v>
    </nc>
  </rcc>
  <rcc rId="6414" sId="2" numFmtId="4">
    <nc r="E105">
      <v>13.75</v>
    </nc>
  </rcc>
  <rcc rId="6415" sId="2" numFmtId="4">
    <nc r="E106">
      <v>13.5</v>
    </nc>
  </rcc>
  <rcc rId="6416" sId="2" numFmtId="4">
    <nc r="E116">
      <v>14</v>
    </nc>
  </rcc>
  <rcc rId="6417" sId="2" numFmtId="4">
    <nc r="E115">
      <v>11.5</v>
    </nc>
  </rcc>
  <rcc rId="6418" sId="2" numFmtId="4">
    <nc r="E114">
      <v>12.5</v>
    </nc>
  </rcc>
  <rcc rId="6419" sId="2" numFmtId="4">
    <nc r="E113">
      <v>14</v>
    </nc>
  </rcc>
  <rcc rId="6420" sId="2" numFmtId="4">
    <nc r="E112">
      <v>14</v>
    </nc>
  </rcc>
  <rcc rId="6421" sId="2" numFmtId="4">
    <nc r="D72">
      <v>16.25</v>
    </nc>
  </rcc>
  <rcc rId="6422" sId="2" numFmtId="4">
    <nc r="D73">
      <v>16.75</v>
    </nc>
  </rcc>
  <rcc rId="6423" sId="2" numFmtId="4">
    <nc r="D74">
      <v>15</v>
    </nc>
  </rcc>
  <rcc rId="6424" sId="2" numFmtId="4">
    <nc r="D75">
      <v>16</v>
    </nc>
  </rcc>
  <rcc rId="6425" sId="2" numFmtId="4">
    <nc r="D76">
      <v>15.5</v>
    </nc>
  </rcc>
</revisions>
</file>

<file path=xl/revisions/revisionLog1151.xml><?xml version="1.0" encoding="utf-8"?>
<revisions xmlns="http://schemas.openxmlformats.org/spreadsheetml/2006/main" xmlns:r="http://schemas.openxmlformats.org/officeDocument/2006/relationships">
  <rcc rId="6026" sId="5" numFmtId="4">
    <nc r="D32">
      <v>14.5</v>
    </nc>
  </rcc>
  <rcc rId="6027" sId="5" numFmtId="4">
    <nc r="D35">
      <v>6.5</v>
    </nc>
  </rcc>
  <rcc rId="6028" sId="5" numFmtId="4">
    <nc r="D36">
      <v>10.5</v>
    </nc>
  </rcc>
  <rcc rId="6029" sId="5" numFmtId="4">
    <nc r="D34">
      <v>6</v>
    </nc>
  </rcc>
  <rcc rId="6030" sId="5" numFmtId="4">
    <nc r="D33">
      <v>7.25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cc rId="6083" sId="4" numFmtId="4">
    <nc r="D32">
      <v>15.25</v>
    </nc>
  </rcc>
  <rcc rId="6084" sId="4" numFmtId="4">
    <nc r="D33">
      <v>16</v>
    </nc>
  </rcc>
  <rcc rId="6085" sId="4" numFmtId="4">
    <nc r="D34">
      <v>14</v>
    </nc>
  </rcc>
  <rcc rId="6086" sId="4" numFmtId="4">
    <nc r="D35">
      <v>12</v>
    </nc>
  </rcc>
  <rcc rId="6087" sId="4">
    <oc r="B36" t="inlineStr">
      <is>
        <t>Nippgen, Lotta</t>
      </is>
    </oc>
    <nc r="B36" t="inlineStr">
      <is>
        <t>Sander Charlotte</t>
      </is>
    </nc>
  </rcc>
  <rcc rId="6088" sId="4" numFmtId="4">
    <nc r="D36">
      <v>12</v>
    </nc>
  </rcc>
  <rcc rId="6089" sId="4" xfDxf="1" dxf="1">
    <oc r="N35" t="inlineStr">
      <is>
        <t>Nippgen, Lotta</t>
      </is>
    </oc>
    <nc r="N35" t="inlineStr">
      <is>
        <t>Sander Charlotte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6090" sId="4" xfDxf="1" dxf="1">
    <oc r="Q35" t="inlineStr">
      <is>
        <t>Nippgen, Lotta</t>
      </is>
    </oc>
    <nc r="Q35" t="inlineStr">
      <is>
        <t>Sander Charlotte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17.xml><?xml version="1.0" encoding="utf-8"?>
<revisions xmlns="http://schemas.openxmlformats.org/spreadsheetml/2006/main" xmlns:r="http://schemas.openxmlformats.org/officeDocument/2006/relationships">
  <rcc rId="6218" sId="2" numFmtId="4">
    <nc r="R151">
      <v>6</v>
    </nc>
  </rcc>
  <rcc rId="6219" sId="2" numFmtId="4">
    <nc r="R152">
      <v>7.7</v>
    </nc>
  </rcc>
  <rcc rId="6220" sId="2" numFmtId="4">
    <nc r="R153">
      <v>7.5</v>
    </nc>
  </rcc>
  <rcc rId="6221" sId="2" numFmtId="4">
    <oc r="R155">
      <v>10.6</v>
    </oc>
    <nc r="R155">
      <v>12.9</v>
    </nc>
  </rcc>
  <rcc rId="6222" sId="2" numFmtId="4">
    <nc r="R154">
      <v>10.5</v>
    </nc>
  </rcc>
</revisions>
</file>

<file path=xl/revisions/revisionLog1171.xml><?xml version="1.0" encoding="utf-8"?>
<revisions xmlns="http://schemas.openxmlformats.org/spreadsheetml/2006/main" xmlns:r="http://schemas.openxmlformats.org/officeDocument/2006/relationships">
  <rcc rId="6143" sId="2">
    <nc r="L61">
      <v>3.5</v>
    </nc>
  </rcc>
  <rcc rId="6144" sId="2">
    <nc r="L62">
      <v>4</v>
    </nc>
  </rcc>
  <rcc rId="6145" sId="2">
    <nc r="L63">
      <v>3</v>
    </nc>
  </rcc>
  <rcc rId="6146" sId="2">
    <nc r="L64">
      <v>5</v>
    </nc>
  </rcc>
</revisions>
</file>

<file path=xl/revisions/revisionLog118.xml><?xml version="1.0" encoding="utf-8"?>
<revisions xmlns="http://schemas.openxmlformats.org/spreadsheetml/2006/main" xmlns:r="http://schemas.openxmlformats.org/officeDocument/2006/relationships">
  <rcc rId="6315" sId="2" numFmtId="4">
    <nc r="R161">
      <v>8.6999999999999993</v>
    </nc>
  </rcc>
  <rcc rId="6316" sId="2" numFmtId="4">
    <nc r="R162">
      <v>6.8</v>
    </nc>
  </rcc>
  <rcc rId="6317" sId="2" numFmtId="4">
    <nc r="R163">
      <v>6.9</v>
    </nc>
  </rcc>
  <rcc rId="6318" sId="2" numFmtId="4">
    <nc r="R164">
      <v>8.6999999999999993</v>
    </nc>
  </rcc>
  <rcc rId="6319" sId="2" numFmtId="4">
    <nc r="R165">
      <v>30</v>
    </nc>
  </rcc>
</revisions>
</file>

<file path=xl/revisions/revisionLog1181.xml><?xml version="1.0" encoding="utf-8"?>
<revisions xmlns="http://schemas.openxmlformats.org/spreadsheetml/2006/main" xmlns:r="http://schemas.openxmlformats.org/officeDocument/2006/relationships">
  <rcc rId="6236" sId="2" numFmtId="4">
    <nc r="O75">
      <v>6</v>
    </nc>
  </rcc>
  <rcc rId="6237" sId="2" numFmtId="4">
    <nc r="O73">
      <v>5.9</v>
    </nc>
  </rcc>
  <rcc rId="6238" sId="2" numFmtId="4">
    <nc r="O74">
      <v>5.6</v>
    </nc>
  </rcc>
  <rcc rId="6239" sId="2" numFmtId="4">
    <nc r="O71">
      <v>6.1</v>
    </nc>
  </rcc>
  <rcc rId="6240" sId="2" numFmtId="4">
    <nc r="O72">
      <v>5.48</v>
    </nc>
  </rcc>
  <rcc rId="6241" sId="2" numFmtId="4">
    <nc r="D106">
      <v>13</v>
    </nc>
  </rcc>
  <rcc rId="6242" sId="2" numFmtId="4">
    <nc r="D102">
      <v>13.25</v>
    </nc>
  </rcc>
  <rcc rId="6243" sId="2" numFmtId="4">
    <nc r="D103">
      <v>15.5</v>
    </nc>
  </rcc>
  <rcc rId="6244" sId="2" numFmtId="4">
    <nc r="D105">
      <v>13</v>
    </nc>
  </rcc>
  <rcc rId="6245" sId="2" numFmtId="4">
    <nc r="D104">
      <v>15.5</v>
    </nc>
  </rcc>
  <rcc rId="6246" sId="2" numFmtId="4">
    <nc r="R51">
      <v>8.1</v>
    </nc>
  </rcc>
  <rcc rId="6247" sId="2" numFmtId="4">
    <nc r="R52">
      <v>7.4</v>
    </nc>
  </rcc>
  <rcc rId="6248" sId="2" numFmtId="4">
    <nc r="R53">
      <v>5.5</v>
    </nc>
  </rcc>
  <rcc rId="6249" sId="2" numFmtId="4">
    <nc r="R54">
      <v>8.6</v>
    </nc>
  </rcc>
  <rcc rId="6250" sId="2" numFmtId="4">
    <nc r="R55">
      <v>5.8</v>
    </nc>
  </rcc>
</revisions>
</file>

<file path=xl/revisions/revisionLog11811.xml><?xml version="1.0" encoding="utf-8"?>
<revisions xmlns="http://schemas.openxmlformats.org/spreadsheetml/2006/main" xmlns:r="http://schemas.openxmlformats.org/officeDocument/2006/relationships">
  <rcc rId="6209" sId="2" numFmtId="4">
    <nc r="O131">
      <v>5.2</v>
    </nc>
  </rcc>
  <rcc rId="6210" sId="2" numFmtId="4">
    <nc r="O132">
      <v>6.18</v>
    </nc>
  </rcc>
  <rcc rId="6211" sId="2" numFmtId="4">
    <nc r="O133">
      <v>5.13</v>
    </nc>
  </rcc>
  <rcc rId="6212" sId="2" numFmtId="4">
    <nc r="O134">
      <v>5.2</v>
    </nc>
  </rcc>
  <rcc rId="6213" sId="2" numFmtId="4">
    <nc r="O135">
      <v>4.59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>
  <rcc rId="6397" sId="2">
    <nc r="L201">
      <v>3.5</v>
    </nc>
  </rcc>
  <rcc rId="6398" sId="2">
    <nc r="L202">
      <v>3.5</v>
    </nc>
  </rcc>
  <rcc rId="6399" sId="2">
    <nc r="L203">
      <v>5</v>
    </nc>
  </rcc>
  <rcc rId="6400" sId="2">
    <nc r="L204">
      <v>5.5</v>
    </nc>
  </rcc>
</revisions>
</file>

<file path=xl/revisions/revisionLog1191.xml><?xml version="1.0" encoding="utf-8"?>
<revisions xmlns="http://schemas.openxmlformats.org/spreadsheetml/2006/main" xmlns:r="http://schemas.openxmlformats.org/officeDocument/2006/relationships">
  <rcc rId="6271" sId="2">
    <nc r="L141">
      <v>4</v>
    </nc>
  </rcc>
  <rcc rId="6272" sId="2">
    <nc r="L142">
      <v>3.5</v>
    </nc>
  </rcc>
  <rcc rId="6273" sId="2">
    <nc r="L143">
      <v>5</v>
    </nc>
  </rcc>
  <rcc rId="6274" sId="2">
    <nc r="L144">
      <v>4.5</v>
    </nc>
  </rcc>
  <rcc rId="6275" sId="2" numFmtId="4">
    <nc r="O141">
      <v>5.63</v>
    </nc>
  </rcc>
  <rcc rId="6276" sId="2" numFmtId="4">
    <nc r="O142">
      <v>3.92</v>
    </nc>
  </rcc>
  <rcc rId="6277" sId="2" numFmtId="4">
    <nc r="O143">
      <v>4.5999999999999996</v>
    </nc>
  </rcc>
  <rcc rId="6278" sId="2" numFmtId="4">
    <nc r="O144">
      <v>4.82</v>
    </nc>
  </rcc>
  <rcc rId="6279" sId="2" numFmtId="4">
    <nc r="O145">
      <v>5.7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616" sId="2" numFmtId="4">
    <nc r="E62">
      <v>13</v>
    </nc>
  </rcc>
  <rcc rId="6617" sId="2" numFmtId="4">
    <nc r="E63">
      <v>13.75</v>
    </nc>
  </rcc>
  <rcc rId="6618" sId="2" numFmtId="4">
    <nc r="E64">
      <v>15.5</v>
    </nc>
  </rcc>
  <rcc rId="6619" sId="2" numFmtId="4">
    <nc r="E65">
      <v>12.75</v>
    </nc>
  </rcc>
  <rcc rId="6620" sId="2" numFmtId="4">
    <nc r="E66">
      <v>15.75</v>
    </nc>
  </rcc>
  <rcc rId="6621" sId="2" numFmtId="4">
    <nc r="E182">
      <v>15</v>
    </nc>
  </rcc>
  <rcc rId="6622" sId="2" numFmtId="4">
    <nc r="E183">
      <v>17</v>
    </nc>
  </rcc>
  <rcc rId="6623" sId="2" numFmtId="4">
    <nc r="E184">
      <v>18</v>
    </nc>
  </rcc>
  <rcc rId="6624" sId="2" numFmtId="4">
    <nc r="E185">
      <v>18</v>
    </nc>
  </rcc>
  <rcc rId="6625" sId="2" numFmtId="4">
    <nc r="E186">
      <v>18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>
  <rcc rId="6626" sId="2" numFmtId="4">
    <nc r="E132">
      <v>14.5</v>
    </nc>
  </rcc>
  <rcc rId="6627" sId="2" numFmtId="4">
    <nc r="E133">
      <v>14.25</v>
    </nc>
  </rcc>
  <rcc rId="6628" sId="2" numFmtId="4">
    <nc r="E134">
      <v>7.75</v>
    </nc>
  </rcc>
  <rcc rId="6629" sId="2" numFmtId="4">
    <nc r="E135">
      <v>9</v>
    </nc>
  </rcc>
  <rcc rId="6630" sId="2" numFmtId="4">
    <nc r="E136">
      <v>7.5</v>
    </nc>
  </rcc>
</revisions>
</file>

<file path=xl/revisions/revisionLog1201.xml><?xml version="1.0" encoding="utf-8"?>
<revisions xmlns="http://schemas.openxmlformats.org/spreadsheetml/2006/main" xmlns:r="http://schemas.openxmlformats.org/officeDocument/2006/relationships">
  <rcc rId="6358" sId="2" numFmtId="4">
    <nc r="O43">
      <v>4.07</v>
    </nc>
  </rcc>
  <rcc rId="6359" sId="2" numFmtId="4">
    <nc r="O44">
      <v>4.0999999999999996</v>
    </nc>
  </rcc>
  <rcc rId="6360" sId="2" numFmtId="4">
    <nc r="O41">
      <v>4.12</v>
    </nc>
  </rcc>
  <rcc rId="6361" sId="2" numFmtId="4">
    <nc r="O42">
      <v>3.98</v>
    </nc>
  </rcc>
  <rcc rId="6362" sId="2" numFmtId="4">
    <nc r="O45">
      <v>4.18</v>
    </nc>
  </rcc>
  <rcc rId="6363" sId="2" numFmtId="4">
    <nc r="D96">
      <v>15.5</v>
    </nc>
  </rcc>
  <rcc rId="6364" sId="2" numFmtId="4">
    <nc r="D94">
      <v>15.5</v>
    </nc>
  </rcc>
  <rcc rId="6365" sId="2" numFmtId="4">
    <nc r="D95">
      <v>13.5</v>
    </nc>
  </rcc>
  <rcc rId="6366" sId="2" numFmtId="4">
    <nc r="D92">
      <v>15.25</v>
    </nc>
  </rcc>
  <rcc rId="6367" sId="2" numFmtId="4">
    <nc r="D93">
      <v>16</v>
    </nc>
  </rcc>
  <rcc rId="6368" sId="2" numFmtId="4">
    <nc r="O14">
      <v>5.5</v>
    </nc>
  </rcc>
  <rcc rId="6369" sId="2" numFmtId="4">
    <nc r="O13">
      <v>5.68</v>
    </nc>
  </rcc>
  <rcc rId="6370" sId="2" numFmtId="4">
    <nc r="O11">
      <v>5.88</v>
    </nc>
  </rcc>
  <rcc rId="6371" sId="2" numFmtId="4">
    <nc r="O12">
      <v>0</v>
    </nc>
  </rcc>
  <rcc rId="6372" sId="2" numFmtId="4">
    <nc r="O15">
      <v>4.5999999999999996</v>
    </nc>
  </rcc>
</revisions>
</file>

<file path=xl/revisions/revisionLog12011.xml><?xml version="1.0" encoding="utf-8"?>
<revisions xmlns="http://schemas.openxmlformats.org/spreadsheetml/2006/main" xmlns:r="http://schemas.openxmlformats.org/officeDocument/2006/relationships">
  <rcc rId="6320" sId="2" numFmtId="4">
    <nc r="E36">
      <v>15.75</v>
    </nc>
  </rcc>
  <rcc rId="6321" sId="2" numFmtId="4">
    <nc r="E35">
      <v>15</v>
    </nc>
  </rcc>
  <rcc rId="6322" sId="2" numFmtId="4">
    <nc r="E34">
      <v>13.5</v>
    </nc>
  </rcc>
  <rcc rId="6323" sId="2" numFmtId="4">
    <nc r="E33">
      <v>12</v>
    </nc>
  </rcc>
  <rcc rId="6324" sId="2" numFmtId="4">
    <nc r="E32">
      <v>16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5048" sId="6">
    <nc r="B12" t="inlineStr">
      <is>
        <t>Dietz, Oskar</t>
      </is>
    </nc>
  </rcc>
  <rcc rId="5049" sId="6">
    <nc r="C12">
      <v>6</v>
    </nc>
  </rcc>
  <rcc rId="5050" sId="6">
    <nc r="B13" t="inlineStr">
      <is>
        <t>Gebel, Nikita</t>
      </is>
    </nc>
  </rcc>
  <rcc rId="5051" sId="6">
    <nc r="C13">
      <v>7</v>
    </nc>
  </rcc>
  <rcc rId="5052" sId="6">
    <nc r="B14" t="inlineStr">
      <is>
        <t>Deisner, Marco</t>
      </is>
    </nc>
  </rcc>
  <rcc rId="5053" sId="6">
    <nc r="C14">
      <v>7</v>
    </nc>
  </rcc>
  <rcc rId="5054" sId="6">
    <nc r="B15" t="inlineStr">
      <is>
        <t>Wagner, Emily</t>
      </is>
    </nc>
  </rcc>
  <rcc rId="5055" sId="6">
    <nc r="C15">
      <v>7</v>
    </nc>
  </rcc>
  <rcc rId="5056" sId="6">
    <nc r="B16" t="inlineStr">
      <is>
        <t>Wagner, Leni</t>
      </is>
    </nc>
  </rcc>
  <rcc rId="5057" sId="6">
    <nc r="C16">
      <v>7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4799" sId="2" numFmtId="4">
    <oc r="D182">
      <v>1</v>
    </oc>
    <nc r="D182"/>
  </rcc>
  <rcc rId="4800" sId="2" numFmtId="4">
    <oc r="E182">
      <v>1</v>
    </oc>
    <nc r="E182"/>
  </rcc>
  <rcc rId="4801" sId="2" numFmtId="4">
    <oc r="D183">
      <v>1</v>
    </oc>
    <nc r="D183"/>
  </rcc>
  <rcc rId="4802" sId="2" numFmtId="4">
    <oc r="E183">
      <v>1</v>
    </oc>
    <nc r="E183"/>
  </rcc>
  <rcc rId="4803" sId="2" numFmtId="4">
    <oc r="D184">
      <v>1</v>
    </oc>
    <nc r="D184"/>
  </rcc>
  <rcc rId="4804" sId="2" numFmtId="4">
    <oc r="E184">
      <v>1</v>
    </oc>
    <nc r="E184"/>
  </rcc>
  <rcc rId="4805" sId="2" numFmtId="4">
    <oc r="D185">
      <v>1</v>
    </oc>
    <nc r="D185"/>
  </rcc>
  <rcc rId="4806" sId="2" numFmtId="4">
    <oc r="E185">
      <v>1</v>
    </oc>
    <nc r="E185"/>
  </rcc>
  <rcc rId="4807" sId="2" numFmtId="4">
    <oc r="D186">
      <v>1</v>
    </oc>
    <nc r="D186"/>
  </rcc>
  <rcc rId="4808" sId="2" numFmtId="4">
    <oc r="E186">
      <v>1</v>
    </oc>
    <nc r="E186"/>
  </rcc>
  <rcc rId="4809" sId="2" numFmtId="4">
    <oc r="D192">
      <v>1</v>
    </oc>
    <nc r="D192"/>
  </rcc>
  <rcc rId="4810" sId="2" numFmtId="4">
    <oc r="E192">
      <v>1</v>
    </oc>
    <nc r="E192"/>
  </rcc>
  <rcc rId="4811" sId="2" numFmtId="4">
    <oc r="D193">
      <v>1</v>
    </oc>
    <nc r="D193"/>
  </rcc>
  <rcc rId="4812" sId="2" numFmtId="4">
    <oc r="E193">
      <v>1</v>
    </oc>
    <nc r="E193"/>
  </rcc>
  <rcc rId="4813" sId="2" numFmtId="4">
    <oc r="D194">
      <v>1</v>
    </oc>
    <nc r="D194"/>
  </rcc>
  <rcc rId="4814" sId="2" numFmtId="4">
    <oc r="E194">
      <v>1</v>
    </oc>
    <nc r="E194"/>
  </rcc>
  <rcc rId="4815" sId="2" numFmtId="4">
    <oc r="D195">
      <v>1</v>
    </oc>
    <nc r="D195"/>
  </rcc>
  <rcc rId="4816" sId="2" numFmtId="4">
    <oc r="E195">
      <v>1</v>
    </oc>
    <nc r="E195"/>
  </rcc>
  <rcc rId="4817" sId="2" numFmtId="4">
    <oc r="D196">
      <v>1</v>
    </oc>
    <nc r="D196"/>
  </rcc>
  <rcc rId="4818" sId="2" numFmtId="4">
    <oc r="E196">
      <v>1</v>
    </oc>
    <nc r="E196"/>
  </rcc>
  <rcc rId="4819" sId="2" numFmtId="4">
    <oc r="D202">
      <v>1</v>
    </oc>
    <nc r="D202"/>
  </rcc>
  <rcc rId="4820" sId="2" numFmtId="4">
    <oc r="E202">
      <v>1</v>
    </oc>
    <nc r="E202"/>
  </rcc>
  <rcc rId="4821" sId="2" numFmtId="4">
    <oc r="D203">
      <v>1</v>
    </oc>
    <nc r="D203"/>
  </rcc>
  <rcc rId="4822" sId="2" numFmtId="4">
    <oc r="E203">
      <v>1</v>
    </oc>
    <nc r="E203"/>
  </rcc>
  <rcc rId="4823" sId="2" numFmtId="4">
    <oc r="D204">
      <v>1</v>
    </oc>
    <nc r="D204"/>
  </rcc>
  <rcc rId="4824" sId="2" numFmtId="4">
    <oc r="E204">
      <v>1</v>
    </oc>
    <nc r="E204"/>
  </rcc>
  <rcc rId="4825" sId="2" numFmtId="4">
    <oc r="D205">
      <v>1</v>
    </oc>
    <nc r="D205"/>
  </rcc>
  <rcc rId="4826" sId="2" numFmtId="4">
    <oc r="E205">
      <v>1</v>
    </oc>
    <nc r="E205"/>
  </rcc>
  <rcc rId="4827" sId="2" numFmtId="4">
    <oc r="D206">
      <v>1</v>
    </oc>
    <nc r="D206"/>
  </rcc>
  <rcc rId="4828" sId="2" numFmtId="4">
    <oc r="E206">
      <v>1</v>
    </oc>
    <nc r="E206"/>
  </rcc>
  <rcc rId="4829" sId="2" numFmtId="4">
    <oc r="D212">
      <v>1</v>
    </oc>
    <nc r="D212"/>
  </rcc>
  <rcc rId="4830" sId="2" numFmtId="4">
    <oc r="E212">
      <v>1</v>
    </oc>
    <nc r="E212"/>
  </rcc>
  <rcc rId="4831" sId="2" numFmtId="4">
    <oc r="D213">
      <v>1</v>
    </oc>
    <nc r="D213"/>
  </rcc>
  <rcc rId="4832" sId="2" numFmtId="4">
    <oc r="E213">
      <v>1</v>
    </oc>
    <nc r="E213"/>
  </rcc>
  <rcc rId="4833" sId="2" numFmtId="4">
    <oc r="D214">
      <v>1</v>
    </oc>
    <nc r="D214"/>
  </rcc>
  <rcc rId="4834" sId="2" numFmtId="4">
    <oc r="E214">
      <v>1</v>
    </oc>
    <nc r="E214"/>
  </rcc>
  <rcc rId="4835" sId="2" numFmtId="4">
    <oc r="D215">
      <v>1</v>
    </oc>
    <nc r="D215"/>
  </rcc>
  <rcc rId="4836" sId="2" numFmtId="4">
    <oc r="E215">
      <v>1</v>
    </oc>
    <nc r="E215"/>
  </rcc>
  <rcc rId="4837" sId="2" numFmtId="4">
    <oc r="D216">
      <v>1</v>
    </oc>
    <nc r="D216"/>
  </rcc>
  <rcc rId="4838" sId="2" numFmtId="4">
    <oc r="E216">
      <v>1</v>
    </oc>
    <nc r="E216"/>
  </rcc>
  <rcc rId="4839" sId="2">
    <oc r="L211">
      <v>1</v>
    </oc>
    <nc r="L211"/>
  </rcc>
  <rcc rId="4840" sId="2">
    <oc r="L212">
      <v>1</v>
    </oc>
    <nc r="L212"/>
  </rcc>
  <rcc rId="4841" sId="2">
    <oc r="L213">
      <v>1</v>
    </oc>
    <nc r="L213"/>
  </rcc>
  <rcc rId="4842" sId="2">
    <oc r="L214">
      <v>1</v>
    </oc>
    <nc r="L214"/>
  </rcc>
  <rcc rId="4843" sId="2">
    <oc r="L201">
      <v>1</v>
    </oc>
    <nc r="L201"/>
  </rcc>
  <rcc rId="4844" sId="2">
    <oc r="L202">
      <v>1</v>
    </oc>
    <nc r="L202"/>
  </rcc>
  <rcc rId="4845" sId="2">
    <oc r="L203">
      <v>1</v>
    </oc>
    <nc r="L203"/>
  </rcc>
  <rcc rId="4846" sId="2">
    <oc r="L204">
      <v>1</v>
    </oc>
    <nc r="L204"/>
  </rcc>
  <rcc rId="4847" sId="2">
    <oc r="L194">
      <v>1</v>
    </oc>
    <nc r="L194"/>
  </rcc>
  <rcc rId="4848" sId="2">
    <oc r="L191">
      <v>1</v>
    </oc>
    <nc r="L191"/>
  </rcc>
  <rcc rId="4849" sId="2">
    <oc r="L192">
      <v>1</v>
    </oc>
    <nc r="L192"/>
  </rcc>
  <rcc rId="4850" sId="2">
    <oc r="L193">
      <v>1</v>
    </oc>
    <nc r="L193"/>
  </rcc>
  <rcc rId="4851" sId="2">
    <oc r="L181">
      <v>1</v>
    </oc>
    <nc r="L181"/>
  </rcc>
  <rcc rId="4852" sId="2">
    <oc r="L182">
      <v>1</v>
    </oc>
    <nc r="L182"/>
  </rcc>
  <rcc rId="4853" sId="2">
    <oc r="L183">
      <v>1</v>
    </oc>
    <nc r="L183"/>
  </rcc>
  <rcc rId="4854" sId="2">
    <oc r="L184">
      <v>1</v>
    </oc>
    <nc r="L184"/>
  </rcc>
  <rcc rId="4855" sId="2" numFmtId="4">
    <oc r="O181">
      <v>1</v>
    </oc>
    <nc r="O181"/>
  </rcc>
  <rcc rId="4856" sId="2" numFmtId="4">
    <oc r="O182">
      <v>1</v>
    </oc>
    <nc r="O182"/>
  </rcc>
  <rcc rId="4857" sId="2" numFmtId="4">
    <oc r="O183">
      <v>1</v>
    </oc>
    <nc r="O183"/>
  </rcc>
  <rcc rId="4858" sId="2" numFmtId="4">
    <oc r="O184">
      <v>1</v>
    </oc>
    <nc r="O184"/>
  </rcc>
  <rcc rId="4859" sId="2" numFmtId="4">
    <oc r="O185">
      <v>1</v>
    </oc>
    <nc r="O185"/>
  </rcc>
  <rcc rId="4860" sId="2" numFmtId="4">
    <oc r="R181">
      <v>80</v>
    </oc>
    <nc r="R181"/>
  </rcc>
  <rcc rId="4861" sId="2" numFmtId="4">
    <oc r="R182">
      <v>80</v>
    </oc>
    <nc r="R182"/>
  </rcc>
  <rcc rId="4862" sId="2" numFmtId="4">
    <oc r="R183">
      <v>80</v>
    </oc>
    <nc r="R183"/>
  </rcc>
  <rcc rId="4863" sId="2" numFmtId="4">
    <oc r="R184">
      <v>80</v>
    </oc>
    <nc r="R184"/>
  </rcc>
  <rcc rId="4864" sId="2" numFmtId="4">
    <oc r="R185">
      <v>80</v>
    </oc>
    <nc r="R185"/>
  </rcc>
  <rcc rId="4865" sId="2">
    <oc r="U181">
      <v>600</v>
    </oc>
    <nc r="U181"/>
  </rcc>
  <rcc rId="4866" sId="2" numFmtId="4">
    <oc r="O191">
      <v>1</v>
    </oc>
    <nc r="O191"/>
  </rcc>
  <rcc rId="4867" sId="2" numFmtId="4">
    <oc r="O192">
      <v>1</v>
    </oc>
    <nc r="O192"/>
  </rcc>
  <rcc rId="4868" sId="2" numFmtId="4">
    <oc r="O193">
      <v>1</v>
    </oc>
    <nc r="O193"/>
  </rcc>
  <rcc rId="4869" sId="2" numFmtId="4">
    <oc r="O194">
      <v>1</v>
    </oc>
    <nc r="O194"/>
  </rcc>
  <rcc rId="4870" sId="2" numFmtId="4">
    <oc r="O195">
      <v>1</v>
    </oc>
    <nc r="O195"/>
  </rcc>
  <rcc rId="4871" sId="2" numFmtId="4">
    <oc r="R191">
      <v>80</v>
    </oc>
    <nc r="R191"/>
  </rcc>
  <rcc rId="4872" sId="2" numFmtId="4">
    <oc r="R192">
      <v>80</v>
    </oc>
    <nc r="R192"/>
  </rcc>
  <rcc rId="4873" sId="2" numFmtId="4">
    <oc r="R193">
      <v>80</v>
    </oc>
    <nc r="R193"/>
  </rcc>
  <rcc rId="4874" sId="2" numFmtId="4">
    <oc r="R194">
      <v>80</v>
    </oc>
    <nc r="R194"/>
  </rcc>
  <rcc rId="4875" sId="2" numFmtId="4">
    <oc r="R195">
      <v>80</v>
    </oc>
    <nc r="R195"/>
  </rcc>
  <rcc rId="4876" sId="2">
    <oc r="U191">
      <v>600</v>
    </oc>
    <nc r="U191"/>
  </rcc>
  <rcc rId="4877" sId="2" numFmtId="4">
    <oc r="O201">
      <v>1</v>
    </oc>
    <nc r="O201"/>
  </rcc>
  <rcc rId="4878" sId="2" numFmtId="4">
    <oc r="O202">
      <v>1</v>
    </oc>
    <nc r="O202"/>
  </rcc>
  <rcc rId="4879" sId="2" numFmtId="4">
    <oc r="O203">
      <v>1</v>
    </oc>
    <nc r="O203"/>
  </rcc>
  <rcc rId="4880" sId="2" numFmtId="4">
    <oc r="O204">
      <v>1</v>
    </oc>
    <nc r="O204"/>
  </rcc>
  <rcc rId="4881" sId="2" numFmtId="4">
    <oc r="O205">
      <v>1</v>
    </oc>
    <nc r="O205"/>
  </rcc>
  <rcc rId="4882" sId="2" numFmtId="4">
    <oc r="R201">
      <v>80</v>
    </oc>
    <nc r="R201"/>
  </rcc>
  <rcc rId="4883" sId="2" numFmtId="4">
    <oc r="R202">
      <v>80</v>
    </oc>
    <nc r="R202"/>
  </rcc>
  <rcc rId="4884" sId="2" numFmtId="4">
    <oc r="R203">
      <v>80</v>
    </oc>
    <nc r="R203"/>
  </rcc>
  <rcc rId="4885" sId="2" numFmtId="4">
    <oc r="R204">
      <v>80</v>
    </oc>
    <nc r="R204"/>
  </rcc>
  <rcc rId="4886" sId="2" numFmtId="4">
    <oc r="R205">
      <v>80</v>
    </oc>
    <nc r="R205"/>
  </rcc>
  <rcc rId="4887" sId="2">
    <oc r="U201">
      <v>600</v>
    </oc>
    <nc r="U201"/>
  </rcc>
  <rcc rId="4888" sId="2" numFmtId="4">
    <oc r="O211">
      <v>1</v>
    </oc>
    <nc r="O211"/>
  </rcc>
  <rcc rId="4889" sId="2" numFmtId="4">
    <oc r="O212">
      <v>1</v>
    </oc>
    <nc r="O212"/>
  </rcc>
  <rcc rId="4890" sId="2" numFmtId="4">
    <oc r="O213">
      <v>1</v>
    </oc>
    <nc r="O213"/>
  </rcc>
  <rcc rId="4891" sId="2" numFmtId="4">
    <oc r="O214">
      <v>1</v>
    </oc>
    <nc r="O214"/>
  </rcc>
  <rcc rId="4892" sId="2" numFmtId="4">
    <oc r="O215">
      <v>1</v>
    </oc>
    <nc r="O215"/>
  </rcc>
  <rcc rId="4893" sId="2" numFmtId="4">
    <oc r="R211">
      <v>80</v>
    </oc>
    <nc r="R211"/>
  </rcc>
  <rcc rId="4894" sId="2" numFmtId="4">
    <oc r="R212">
      <v>80</v>
    </oc>
    <nc r="R212"/>
  </rcc>
  <rcc rId="4895" sId="2" numFmtId="4">
    <oc r="R213">
      <v>80</v>
    </oc>
    <nc r="R213"/>
  </rcc>
  <rcc rId="4896" sId="2" numFmtId="4">
    <oc r="R214">
      <v>80</v>
    </oc>
    <nc r="R214"/>
  </rcc>
  <rcc rId="4897" sId="2" numFmtId="4">
    <oc r="R215">
      <v>80</v>
    </oc>
    <nc r="R215"/>
  </rcc>
  <rcc rId="4898" sId="2">
    <oc r="U211">
      <v>600</v>
    </oc>
    <nc r="U211"/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4719" sId="4">
    <nc r="B30" t="inlineStr">
      <is>
        <t xml:space="preserve">Dekan-Ernst-Schule Grünstadt </t>
      </is>
    </nc>
  </rcc>
  <rcc rId="4720" sId="4">
    <nc r="B40" t="inlineStr">
      <is>
        <t xml:space="preserve">Heinrich-von-Gagern Grundschule Monsheim </t>
      </is>
    </nc>
  </rcc>
  <rcc rId="4721" sId="4">
    <oc r="B10" t="inlineStr">
      <is>
        <t>Grundschule Schillerschule Haßloch</t>
      </is>
    </oc>
    <nc r="B10" t="inlineStr">
      <is>
        <t>Grundschule Schillerschule Haßloch I</t>
      </is>
    </nc>
  </rcc>
  <rcc rId="4722" sId="4">
    <oc r="B20" t="inlineStr">
      <is>
        <t xml:space="preserve">Heinrich-von-Gagern Grundschule Monsheim </t>
      </is>
    </oc>
    <nc r="B20" t="inlineStr">
      <is>
        <t>Grundschule Schillerschule Haßloch II</t>
      </is>
    </nc>
  </rcc>
  <rcc rId="4723" sId="4">
    <nc r="B50" t="inlineStr">
      <is>
        <t xml:space="preserve">Grundschule Sausenheim </t>
      </is>
    </nc>
  </rcc>
  <rcc rId="4724" sId="4" numFmtId="4">
    <oc r="D42">
      <v>1</v>
    </oc>
    <nc r="D42"/>
  </rcc>
  <rcc rId="4725" sId="4" numFmtId="4">
    <oc r="E42">
      <v>1</v>
    </oc>
    <nc r="E42"/>
  </rcc>
  <rcc rId="4726" sId="4" numFmtId="4">
    <oc r="D43">
      <v>1</v>
    </oc>
    <nc r="D43"/>
  </rcc>
  <rcc rId="4727" sId="4" numFmtId="4">
    <oc r="E43">
      <v>1</v>
    </oc>
    <nc r="E43"/>
  </rcc>
  <rcc rId="4728" sId="4" numFmtId="4">
    <oc r="D44">
      <v>1</v>
    </oc>
    <nc r="D44"/>
  </rcc>
  <rcc rId="4729" sId="4" numFmtId="4">
    <oc r="E44">
      <v>1</v>
    </oc>
    <nc r="E44"/>
  </rcc>
  <rcc rId="4730" sId="4" numFmtId="4">
    <oc r="D45">
      <v>1</v>
    </oc>
    <nc r="D45"/>
  </rcc>
  <rcc rId="4731" sId="4" numFmtId="4">
    <oc r="E45">
      <v>1</v>
    </oc>
    <nc r="E45"/>
  </rcc>
  <rcc rId="4732" sId="4" numFmtId="4">
    <oc r="D46">
      <v>1</v>
    </oc>
    <nc r="D46"/>
  </rcc>
  <rcc rId="4733" sId="4" numFmtId="4">
    <oc r="E46">
      <v>1</v>
    </oc>
    <nc r="E46"/>
  </rcc>
  <rcc rId="4734" sId="4">
    <oc r="L41">
      <v>1</v>
    </oc>
    <nc r="L41"/>
  </rcc>
  <rcc rId="4735" sId="4">
    <oc r="L42">
      <v>1</v>
    </oc>
    <nc r="L42"/>
  </rcc>
  <rcc rId="4736" sId="4">
    <oc r="L43">
      <v>1</v>
    </oc>
    <nc r="L43"/>
  </rcc>
  <rcc rId="4737" sId="4">
    <oc r="L44">
      <v>1</v>
    </oc>
    <nc r="L44"/>
  </rcc>
  <rcc rId="4738" sId="4" numFmtId="4">
    <oc r="O41">
      <v>1</v>
    </oc>
    <nc r="O41"/>
  </rcc>
  <rcc rId="4739" sId="4" numFmtId="4">
    <oc r="O42">
      <v>1</v>
    </oc>
    <nc r="O42"/>
  </rcc>
  <rcc rId="4740" sId="4" numFmtId="4">
    <oc r="O43">
      <v>1</v>
    </oc>
    <nc r="O43"/>
  </rcc>
  <rcc rId="4741" sId="4" numFmtId="4">
    <oc r="O44">
      <v>1</v>
    </oc>
    <nc r="O44"/>
  </rcc>
  <rcc rId="4742" sId="4" numFmtId="4">
    <oc r="O45">
      <v>1</v>
    </oc>
    <nc r="O45"/>
  </rcc>
  <rcc rId="4743" sId="4" numFmtId="4">
    <oc r="R41">
      <v>80</v>
    </oc>
    <nc r="R41"/>
  </rcc>
  <rcc rId="4744" sId="4" numFmtId="4">
    <oc r="R42">
      <v>80</v>
    </oc>
    <nc r="R42"/>
  </rcc>
  <rcc rId="4745" sId="4" numFmtId="4">
    <oc r="R43">
      <v>80</v>
    </oc>
    <nc r="R43"/>
  </rcc>
  <rcc rId="4746" sId="4" numFmtId="4">
    <oc r="R44">
      <v>80</v>
    </oc>
    <nc r="R44"/>
  </rcc>
  <rcc rId="4747" sId="4" numFmtId="4">
    <oc r="R45">
      <v>80</v>
    </oc>
    <nc r="R45"/>
  </rcc>
  <rcc rId="4748" sId="4">
    <oc r="U41">
      <v>600</v>
    </oc>
    <nc r="U41"/>
  </rcc>
  <rcc rId="4749" sId="4">
    <oc r="U51">
      <v>600</v>
    </oc>
    <nc r="U51"/>
  </rcc>
  <rcc rId="4750" sId="4" numFmtId="4">
    <oc r="R51">
      <v>80</v>
    </oc>
    <nc r="R51"/>
  </rcc>
  <rcc rId="4751" sId="4" numFmtId="4">
    <oc r="R52">
      <v>80</v>
    </oc>
    <nc r="R52"/>
  </rcc>
  <rcc rId="4752" sId="4" numFmtId="4">
    <oc r="R53">
      <v>80</v>
    </oc>
    <nc r="R53"/>
  </rcc>
  <rcc rId="4753" sId="4" numFmtId="4">
    <oc r="R54">
      <v>80</v>
    </oc>
    <nc r="R54"/>
  </rcc>
  <rcc rId="4754" sId="4" numFmtId="4">
    <oc r="R55">
      <v>80</v>
    </oc>
    <nc r="R55"/>
  </rcc>
  <rcc rId="4755" sId="4" numFmtId="4">
    <oc r="O51">
      <v>1</v>
    </oc>
    <nc r="O51"/>
  </rcc>
  <rcc rId="4756" sId="4" numFmtId="4">
    <oc r="O52">
      <v>1</v>
    </oc>
    <nc r="O52"/>
  </rcc>
  <rcc rId="4757" sId="4" numFmtId="4">
    <oc r="O53">
      <v>1</v>
    </oc>
    <nc r="O53"/>
  </rcc>
  <rcc rId="4758" sId="4" numFmtId="4">
    <oc r="O54">
      <v>1</v>
    </oc>
    <nc r="O54"/>
  </rcc>
  <rcc rId="4759" sId="4" numFmtId="4">
    <oc r="O55">
      <v>1</v>
    </oc>
    <nc r="O55"/>
  </rcc>
  <rcc rId="4760" sId="4">
    <oc r="L51">
      <v>1</v>
    </oc>
    <nc r="L51"/>
  </rcc>
  <rcc rId="4761" sId="4">
    <oc r="L52">
      <v>1</v>
    </oc>
    <nc r="L52"/>
  </rcc>
  <rcc rId="4762" sId="4">
    <oc r="L53">
      <v>1</v>
    </oc>
    <nc r="L53"/>
  </rcc>
  <rcc rId="4763" sId="4">
    <oc r="L54">
      <v>1</v>
    </oc>
    <nc r="L54"/>
  </rcc>
  <rcc rId="4764" sId="4" numFmtId="4">
    <oc r="D52">
      <v>1</v>
    </oc>
    <nc r="D52"/>
  </rcc>
  <rcc rId="4765" sId="4" numFmtId="4">
    <oc r="E52">
      <v>1</v>
    </oc>
    <nc r="E52"/>
  </rcc>
  <rcc rId="4766" sId="4" numFmtId="4">
    <oc r="D53">
      <v>1</v>
    </oc>
    <nc r="D53"/>
  </rcc>
  <rcc rId="4767" sId="4" numFmtId="4">
    <oc r="E53">
      <v>1</v>
    </oc>
    <nc r="E53"/>
  </rcc>
  <rcc rId="4768" sId="4" numFmtId="4">
    <oc r="D54">
      <v>1</v>
    </oc>
    <nc r="D54"/>
  </rcc>
  <rcc rId="4769" sId="4" numFmtId="4">
    <oc r="E54">
      <v>1</v>
    </oc>
    <nc r="E54"/>
  </rcc>
  <rcc rId="4770" sId="4" numFmtId="4">
    <oc r="D55">
      <v>1</v>
    </oc>
    <nc r="D55"/>
  </rcc>
  <rcc rId="4771" sId="4" numFmtId="4">
    <oc r="E55">
      <v>1</v>
    </oc>
    <nc r="E55"/>
  </rcc>
  <rcc rId="4772" sId="4" numFmtId="4">
    <oc r="D56">
      <v>1</v>
    </oc>
    <nc r="D56"/>
  </rcc>
  <rcc rId="4773" sId="4" numFmtId="4">
    <oc r="E56">
      <v>1</v>
    </oc>
    <nc r="E56"/>
  </rcc>
  <rcc rId="4774" sId="4" numFmtId="4">
    <oc r="D32">
      <v>1</v>
    </oc>
    <nc r="D32"/>
  </rcc>
  <rcc rId="4775" sId="4" numFmtId="4">
    <oc r="E32">
      <v>1</v>
    </oc>
    <nc r="E32"/>
  </rcc>
  <rcc rId="4776" sId="4" numFmtId="4">
    <oc r="D33">
      <v>1</v>
    </oc>
    <nc r="D33"/>
  </rcc>
  <rcc rId="4777" sId="4" numFmtId="4">
    <oc r="E33">
      <v>1</v>
    </oc>
    <nc r="E33"/>
  </rcc>
  <rcc rId="4778" sId="4" numFmtId="4">
    <oc r="D34">
      <v>1</v>
    </oc>
    <nc r="D34"/>
  </rcc>
  <rcc rId="4779" sId="4" numFmtId="4">
    <oc r="E34">
      <v>1</v>
    </oc>
    <nc r="E34"/>
  </rcc>
  <rcc rId="4780" sId="4" numFmtId="4">
    <oc r="D35">
      <v>1</v>
    </oc>
    <nc r="D35"/>
  </rcc>
  <rcc rId="4781" sId="4" numFmtId="4">
    <oc r="E35">
      <v>1</v>
    </oc>
    <nc r="E35"/>
  </rcc>
  <rcc rId="4782" sId="4" numFmtId="4">
    <oc r="D36">
      <v>1</v>
    </oc>
    <nc r="D36"/>
  </rcc>
  <rcc rId="4783" sId="4" numFmtId="4">
    <oc r="E36">
      <v>1</v>
    </oc>
    <nc r="E36"/>
  </rcc>
  <rcc rId="4784" sId="4">
    <oc r="L31">
      <v>1</v>
    </oc>
    <nc r="L31"/>
  </rcc>
  <rcc rId="4785" sId="4">
    <oc r="L32">
      <v>1</v>
    </oc>
    <nc r="L32"/>
  </rcc>
  <rcc rId="4786" sId="4">
    <oc r="L33">
      <v>1</v>
    </oc>
    <nc r="L33"/>
  </rcc>
  <rcc rId="4787" sId="4">
    <oc r="L34">
      <v>1</v>
    </oc>
    <nc r="L34"/>
  </rcc>
  <rcc rId="4788" sId="4" numFmtId="4">
    <oc r="O31">
      <v>1</v>
    </oc>
    <nc r="O31"/>
  </rcc>
  <rcc rId="4789" sId="4" numFmtId="4">
    <oc r="O32">
      <v>1</v>
    </oc>
    <nc r="O32"/>
  </rcc>
  <rcc rId="4790" sId="4" numFmtId="4">
    <oc r="O33">
      <v>1</v>
    </oc>
    <nc r="O33"/>
  </rcc>
  <rcc rId="4791" sId="4" numFmtId="4">
    <oc r="O34">
      <v>1</v>
    </oc>
    <nc r="O34"/>
  </rcc>
  <rcc rId="4792" sId="4" numFmtId="4">
    <oc r="O35">
      <v>1</v>
    </oc>
    <nc r="O35"/>
  </rcc>
  <rcc rId="4793" sId="4" numFmtId="4">
    <oc r="R31">
      <v>80</v>
    </oc>
    <nc r="R31"/>
  </rcc>
  <rcc rId="4794" sId="4" numFmtId="4">
    <oc r="R32">
      <v>80</v>
    </oc>
    <nc r="R32"/>
  </rcc>
  <rcc rId="4795" sId="4" numFmtId="4">
    <oc r="R33">
      <v>80</v>
    </oc>
    <nc r="R33"/>
  </rcc>
  <rcc rId="4796" sId="4" numFmtId="4">
    <oc r="R34">
      <v>80</v>
    </oc>
    <nc r="R34"/>
  </rcc>
  <rcc rId="4797" sId="4" numFmtId="4">
    <oc r="R35">
      <v>80</v>
    </oc>
    <nc r="R35"/>
  </rcc>
  <rcc rId="4798" sId="4">
    <oc r="U31">
      <v>600</v>
    </oc>
    <nc r="U31"/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4667" sId="6">
    <nc r="B30" t="inlineStr">
      <is>
        <t>Grundschule Sausenheim I</t>
      </is>
    </nc>
  </rcc>
  <rcc rId="4668" sId="6">
    <nc r="B40" t="inlineStr">
      <is>
        <t>Grundschule Sausenheim II</t>
      </is>
    </nc>
  </rcc>
  <rcc rId="4669" sId="6" numFmtId="4">
    <oc r="D32">
      <v>1</v>
    </oc>
    <nc r="D32"/>
  </rcc>
  <rcc rId="4670" sId="6" numFmtId="4">
    <oc r="E32">
      <v>1</v>
    </oc>
    <nc r="E32"/>
  </rcc>
  <rcc rId="4671" sId="6" numFmtId="4">
    <oc r="D33">
      <v>1</v>
    </oc>
    <nc r="D33"/>
  </rcc>
  <rcc rId="4672" sId="6" numFmtId="4">
    <oc r="E33">
      <v>1</v>
    </oc>
    <nc r="E33"/>
  </rcc>
  <rcc rId="4673" sId="6" numFmtId="4">
    <oc r="D34">
      <v>1</v>
    </oc>
    <nc r="D34"/>
  </rcc>
  <rcc rId="4674" sId="6" numFmtId="4">
    <oc r="E34">
      <v>1</v>
    </oc>
    <nc r="E34"/>
  </rcc>
  <rcc rId="4675" sId="6" numFmtId="4">
    <oc r="D35">
      <v>1</v>
    </oc>
    <nc r="D35"/>
  </rcc>
  <rcc rId="4676" sId="6" numFmtId="4">
    <oc r="E35">
      <v>1</v>
    </oc>
    <nc r="E35"/>
  </rcc>
  <rcc rId="4677" sId="6" numFmtId="4">
    <oc r="D36">
      <v>1</v>
    </oc>
    <nc r="D36"/>
  </rcc>
  <rcc rId="4678" sId="6" numFmtId="4">
    <oc r="E36">
      <v>1</v>
    </oc>
    <nc r="E36"/>
  </rcc>
  <rcc rId="4679" sId="6">
    <oc r="L31">
      <v>1</v>
    </oc>
    <nc r="L31"/>
  </rcc>
  <rcc rId="4680" sId="6">
    <oc r="L32">
      <v>1</v>
    </oc>
    <nc r="L32"/>
  </rcc>
  <rcc rId="4681" sId="6">
    <oc r="L33">
      <v>1</v>
    </oc>
    <nc r="L33"/>
  </rcc>
  <rcc rId="4682" sId="6">
    <oc r="L34">
      <v>1</v>
    </oc>
    <nc r="L34"/>
  </rcc>
  <rcc rId="4683" sId="6" numFmtId="4">
    <oc r="O31">
      <v>1</v>
    </oc>
    <nc r="O31"/>
  </rcc>
  <rcc rId="4684" sId="6" numFmtId="4">
    <oc r="O32">
      <v>1</v>
    </oc>
    <nc r="O32"/>
  </rcc>
  <rcc rId="4685" sId="6" numFmtId="4">
    <oc r="O33">
      <v>1</v>
    </oc>
    <nc r="O33"/>
  </rcc>
  <rcc rId="4686" sId="6" numFmtId="4">
    <oc r="O34">
      <v>1</v>
    </oc>
    <nc r="O34"/>
  </rcc>
  <rcc rId="4687" sId="6" numFmtId="4">
    <oc r="O35">
      <v>1</v>
    </oc>
    <nc r="O35"/>
  </rcc>
  <rcc rId="4688" sId="6" numFmtId="4">
    <oc r="R31">
      <v>80</v>
    </oc>
    <nc r="R31"/>
  </rcc>
  <rcc rId="4689" sId="6" numFmtId="4">
    <oc r="R32">
      <v>80</v>
    </oc>
    <nc r="R32"/>
  </rcc>
  <rcc rId="4690" sId="6" numFmtId="4">
    <oc r="R33">
      <v>80</v>
    </oc>
    <nc r="R33"/>
  </rcc>
  <rcc rId="4691" sId="6" numFmtId="4">
    <oc r="R34">
      <v>80</v>
    </oc>
    <nc r="R34"/>
  </rcc>
  <rcc rId="4692" sId="6" numFmtId="4">
    <oc r="R35">
      <v>80</v>
    </oc>
    <nc r="R35"/>
  </rcc>
  <rcc rId="4693" sId="6">
    <oc r="U31">
      <v>600</v>
    </oc>
    <nc r="U31"/>
  </rcc>
  <rcc rId="4694" sId="6">
    <oc r="U41">
      <v>600</v>
    </oc>
    <nc r="U41"/>
  </rcc>
  <rcc rId="4695" sId="6" numFmtId="4">
    <oc r="R41">
      <v>80</v>
    </oc>
    <nc r="R41"/>
  </rcc>
  <rcc rId="4696" sId="6" numFmtId="4">
    <oc r="R42">
      <v>80</v>
    </oc>
    <nc r="R42"/>
  </rcc>
  <rcc rId="4697" sId="6" numFmtId="4">
    <oc r="R43">
      <v>80</v>
    </oc>
    <nc r="R43"/>
  </rcc>
  <rcc rId="4698" sId="6" numFmtId="4">
    <oc r="R44">
      <v>80</v>
    </oc>
    <nc r="R44"/>
  </rcc>
  <rcc rId="4699" sId="6" numFmtId="4">
    <oc r="R45">
      <v>80</v>
    </oc>
    <nc r="R45"/>
  </rcc>
  <rcc rId="4700" sId="6" numFmtId="4">
    <oc r="O41">
      <v>1</v>
    </oc>
    <nc r="O41"/>
  </rcc>
  <rcc rId="4701" sId="6" numFmtId="4">
    <oc r="O42">
      <v>1</v>
    </oc>
    <nc r="O42"/>
  </rcc>
  <rcc rId="4702" sId="6" numFmtId="4">
    <oc r="O43">
      <v>1</v>
    </oc>
    <nc r="O43"/>
  </rcc>
  <rcc rId="4703" sId="6" numFmtId="4">
    <oc r="O44">
      <v>1</v>
    </oc>
    <nc r="O44"/>
  </rcc>
  <rcc rId="4704" sId="6" numFmtId="4">
    <oc r="O45">
      <v>1</v>
    </oc>
    <nc r="O45"/>
  </rcc>
  <rcc rId="4705" sId="6">
    <oc r="L41">
      <v>1</v>
    </oc>
    <nc r="L41"/>
  </rcc>
  <rcc rId="4706" sId="6">
    <oc r="L42">
      <v>1</v>
    </oc>
    <nc r="L42"/>
  </rcc>
  <rcc rId="4707" sId="6">
    <oc r="L43">
      <v>1</v>
    </oc>
    <nc r="L43"/>
  </rcc>
  <rcc rId="4708" sId="6">
    <oc r="L44">
      <v>1</v>
    </oc>
    <nc r="L44"/>
  </rcc>
  <rcc rId="4709" sId="6" numFmtId="4">
    <oc r="D42">
      <v>1</v>
    </oc>
    <nc r="D42"/>
  </rcc>
  <rcc rId="4710" sId="6" numFmtId="4">
    <oc r="E42">
      <v>1</v>
    </oc>
    <nc r="E42"/>
  </rcc>
  <rcc rId="4711" sId="6" numFmtId="4">
    <oc r="D43">
      <v>1</v>
    </oc>
    <nc r="D43"/>
  </rcc>
  <rcc rId="4712" sId="6" numFmtId="4">
    <oc r="E43">
      <v>1</v>
    </oc>
    <nc r="E43"/>
  </rcc>
  <rcc rId="4713" sId="6" numFmtId="4">
    <oc r="D44">
      <v>1</v>
    </oc>
    <nc r="D44"/>
  </rcc>
  <rcc rId="4714" sId="6" numFmtId="4">
    <oc r="E44">
      <v>1</v>
    </oc>
    <nc r="E44"/>
  </rcc>
  <rcc rId="4715" sId="6" numFmtId="4">
    <oc r="D45">
      <v>1</v>
    </oc>
    <nc r="D45"/>
  </rcc>
  <rcc rId="4716" sId="6" numFmtId="4">
    <oc r="E45">
      <v>1</v>
    </oc>
    <nc r="E45"/>
  </rcc>
  <rcc rId="4717" sId="6" numFmtId="4">
    <oc r="D46">
      <v>1</v>
    </oc>
    <nc r="D46"/>
  </rcc>
  <rcc rId="4718" sId="6" numFmtId="4">
    <oc r="E46">
      <v>1</v>
    </oc>
    <nc r="E46"/>
  </rcc>
</revisions>
</file>

<file path=xl/revisions/revisionLog1211111.xml><?xml version="1.0" encoding="utf-8"?>
<revisions xmlns="http://schemas.openxmlformats.org/spreadsheetml/2006/main" xmlns:r="http://schemas.openxmlformats.org/officeDocument/2006/relationships">
  <rcc rId="4636" sId="5">
    <oc r="B50" t="inlineStr">
      <is>
        <t>Hofenfels-Gymnasium Zweibrücken</t>
      </is>
    </oc>
    <nc r="B50" t="inlineStr">
      <is>
        <t>Wilhelm-von-Humboldt-Gymnasium-Ludwigshafen</t>
      </is>
    </nc>
  </rcc>
  <rcc rId="4637" sId="5">
    <oc r="B20" t="inlineStr">
      <is>
        <t>Wilhelm-von-Humboldt-Gymnasium-Ludwigshafen</t>
      </is>
    </oc>
    <nc r="B20" t="inlineStr">
      <is>
        <t>Leininger Gymnasium Grünstadt</t>
      </is>
    </nc>
  </rcc>
  <rcc rId="4638" sId="5">
    <oc r="B10" t="inlineStr">
      <is>
        <t>IGS Ludwigshafen Edigheim</t>
      </is>
    </oc>
    <nc r="B10" t="inlineStr">
      <is>
        <t>Gymnasium Edenkoben</t>
      </is>
    </nc>
  </rcc>
  <rcc rId="4639" sId="5">
    <nc r="B30" t="inlineStr">
      <is>
        <t>Hohenstaufen-Gymnasium Kaiserslautern</t>
      </is>
    </nc>
  </rcc>
  <rcc rId="4640" sId="5">
    <oc r="B40" t="inlineStr">
      <is>
        <t>Immanuel-Kant-Gymnasium Pirmasens</t>
      </is>
    </oc>
    <nc r="B40" t="inlineStr">
      <is>
        <t>Sickingen-Gymnasium Landstuhl</t>
      </is>
    </nc>
  </rcc>
  <rcc rId="4641" sId="5">
    <oc r="B80" t="inlineStr">
      <is>
        <t>Trifelsgymnasium Annweiler</t>
      </is>
    </oc>
    <nc r="B80"/>
  </rcc>
  <rcc rId="4642" sId="5" numFmtId="4">
    <oc r="D82">
      <v>13.25</v>
    </oc>
    <nc r="D82">
      <v>1</v>
    </nc>
  </rcc>
  <rcc rId="4643" sId="5" numFmtId="4">
    <oc r="E82">
      <v>9.75</v>
    </oc>
    <nc r="E82">
      <v>1</v>
    </nc>
  </rcc>
  <rcc rId="4644" sId="5" numFmtId="4">
    <oc r="D83">
      <v>0</v>
    </oc>
    <nc r="D83">
      <v>1</v>
    </nc>
  </rcc>
  <rcc rId="4645" sId="5" numFmtId="4">
    <oc r="E83">
      <v>4.75</v>
    </oc>
    <nc r="E83">
      <v>1</v>
    </nc>
  </rcc>
  <rcc rId="4646" sId="5" numFmtId="4">
    <oc r="D84">
      <v>12</v>
    </oc>
    <nc r="D84">
      <v>1</v>
    </nc>
  </rcc>
  <rcc rId="4647" sId="5" numFmtId="4">
    <oc r="E84">
      <v>10</v>
    </oc>
    <nc r="E84">
      <v>1</v>
    </nc>
  </rcc>
  <rcc rId="4648" sId="5" numFmtId="4">
    <oc r="D85">
      <v>10.75</v>
    </oc>
    <nc r="D85">
      <v>1</v>
    </nc>
  </rcc>
  <rcc rId="4649" sId="5" numFmtId="4">
    <oc r="E85">
      <v>10</v>
    </oc>
    <nc r="E85">
      <v>1</v>
    </nc>
  </rcc>
  <rcc rId="4650" sId="5" numFmtId="4">
    <oc r="D86">
      <v>12.5</v>
    </oc>
    <nc r="D86">
      <v>1</v>
    </nc>
  </rcc>
  <rcc rId="4651" sId="5" numFmtId="4">
    <oc r="E86">
      <v>7.75</v>
    </oc>
    <nc r="E86">
      <v>1</v>
    </nc>
  </rcc>
  <rcc rId="4652" sId="5">
    <oc r="L81">
      <v>3</v>
    </oc>
    <nc r="L81">
      <v>1</v>
    </nc>
  </rcc>
  <rcc rId="4653" sId="5">
    <oc r="L82">
      <v>4</v>
    </oc>
    <nc r="L82">
      <v>1</v>
    </nc>
  </rcc>
  <rcc rId="4654" sId="5">
    <oc r="L83">
      <v>3</v>
    </oc>
    <nc r="L83">
      <v>1</v>
    </nc>
  </rcc>
  <rcc rId="4655" sId="5">
    <oc r="L84">
      <v>4</v>
    </oc>
    <nc r="L84">
      <v>1</v>
    </nc>
  </rcc>
  <rcc rId="4656" sId="5" numFmtId="4">
    <oc r="O81">
      <v>4.96</v>
    </oc>
    <nc r="O81">
      <v>1</v>
    </nc>
  </rcc>
  <rcc rId="4657" sId="5" numFmtId="4">
    <oc r="O82">
      <v>5.4</v>
    </oc>
    <nc r="O82">
      <v>1</v>
    </nc>
  </rcc>
  <rcc rId="4658" sId="5" numFmtId="4">
    <oc r="O83">
      <v>6.13</v>
    </oc>
    <nc r="O83">
      <v>1</v>
    </nc>
  </rcc>
  <rcc rId="4659" sId="5" numFmtId="4">
    <oc r="O84">
      <v>5.0999999999999996</v>
    </oc>
    <nc r="O84">
      <v>1</v>
    </nc>
  </rcc>
  <rcc rId="4660" sId="5" numFmtId="4">
    <oc r="O85">
      <v>5.38</v>
    </oc>
    <nc r="O85">
      <v>1</v>
    </nc>
  </rcc>
  <rcc rId="4661" sId="5" numFmtId="4">
    <oc r="R81">
      <v>7.1</v>
    </oc>
    <nc r="R81">
      <v>80</v>
    </nc>
  </rcc>
  <rcc rId="4662" sId="5" numFmtId="4">
    <oc r="R82">
      <v>12.6</v>
    </oc>
    <nc r="R82">
      <v>80</v>
    </nc>
  </rcc>
  <rcc rId="4663" sId="5" numFmtId="4">
    <oc r="R83">
      <v>6.7</v>
    </oc>
    <nc r="R83">
      <v>80</v>
    </nc>
  </rcc>
  <rcc rId="4664" sId="5" numFmtId="4">
    <oc r="R84">
      <v>12.4</v>
    </oc>
    <nc r="R84">
      <v>80</v>
    </nc>
  </rcc>
  <rcc rId="4665" sId="5" numFmtId="4">
    <oc r="R85">
      <v>5</v>
    </oc>
    <nc r="R85">
      <v>80</v>
    </nc>
  </rcc>
  <rcc rId="4666" sId="5">
    <oc r="U81">
      <v>41.73</v>
    </oc>
    <nc r="U81">
      <v>600</v>
    </nc>
  </rcc>
</revisions>
</file>

<file path=xl/revisions/revisionLog122.xml><?xml version="1.0" encoding="utf-8"?>
<revisions xmlns="http://schemas.openxmlformats.org/spreadsheetml/2006/main" xmlns:r="http://schemas.openxmlformats.org/officeDocument/2006/relationships">
  <rcc rId="6592" sId="2" numFmtId="4">
    <nc r="E22">
      <v>7.5</v>
    </nc>
  </rcc>
  <rcc rId="6593" sId="2" numFmtId="4">
    <nc r="E23">
      <v>10</v>
    </nc>
  </rcc>
  <rcc rId="6594" sId="2" numFmtId="4">
    <nc r="E24">
      <v>8.5</v>
    </nc>
  </rcc>
  <rcc rId="6595" sId="2" numFmtId="4">
    <nc r="E25">
      <v>15</v>
    </nc>
  </rcc>
  <rcc rId="6596" sId="2" numFmtId="4">
    <nc r="E26">
      <v>14.75</v>
    </nc>
  </rcc>
</revisions>
</file>

<file path=xl/revisions/revisionLog1221.xml><?xml version="1.0" encoding="utf-8"?>
<revisions xmlns="http://schemas.openxmlformats.org/spreadsheetml/2006/main" xmlns:r="http://schemas.openxmlformats.org/officeDocument/2006/relationships">
  <rcc rId="6445" sId="2">
    <nc r="L111">
      <v>4</v>
    </nc>
  </rcc>
  <rcc rId="6446" sId="2">
    <nc r="L112">
      <v>4</v>
    </nc>
  </rcc>
  <rcc rId="6447" sId="2">
    <nc r="L113">
      <v>5</v>
    </nc>
  </rcc>
  <rcc rId="6448" sId="2">
    <nc r="L114">
      <v>4.5</v>
    </nc>
  </rcc>
</revisions>
</file>

<file path=xl/revisions/revisionLog12211.xml><?xml version="1.0" encoding="utf-8"?>
<revisions xmlns="http://schemas.openxmlformats.org/spreadsheetml/2006/main" xmlns:r="http://schemas.openxmlformats.org/officeDocument/2006/relationships">
  <rcc rId="5957" sId="4" numFmtId="4">
    <oc r="R31" t="inlineStr">
      <is>
        <t>8,,68</t>
      </is>
    </oc>
    <nc r="R31">
      <v>8.68</v>
    </nc>
  </rcc>
  <rcc rId="5958" sId="6" numFmtId="4">
    <nc r="O21">
      <v>5</v>
    </nc>
  </rcc>
  <rcc rId="5959" sId="6" numFmtId="4">
    <nc r="O22">
      <v>4.76</v>
    </nc>
  </rcc>
  <rcc rId="5960" sId="6" numFmtId="4">
    <nc r="O23">
      <v>5.33</v>
    </nc>
  </rcc>
  <rcc rId="5961" sId="6" numFmtId="4">
    <nc r="O24">
      <v>4.97</v>
    </nc>
  </rcc>
  <rcc rId="5962" sId="6" numFmtId="4">
    <nc r="O25">
      <v>4.88</v>
    </nc>
  </rcc>
  <rcc rId="5963" sId="4" numFmtId="4">
    <nc r="R15">
      <v>8.0299999999999994</v>
    </nc>
  </rcc>
  <rcc rId="5964" sId="4" numFmtId="4">
    <nc r="R14">
      <v>4.54</v>
    </nc>
  </rcc>
  <rcc rId="5965" sId="4" numFmtId="4">
    <nc r="R13">
      <v>6.63</v>
    </nc>
  </rcc>
  <rcc rId="5966" sId="4" numFmtId="4">
    <nc r="R12">
      <v>6.3</v>
    </nc>
  </rcc>
  <rcc rId="5967" sId="4" numFmtId="4">
    <nc r="R11">
      <v>6.46</v>
    </nc>
  </rcc>
  <rcc rId="5968" sId="4" numFmtId="4">
    <nc r="R23">
      <v>12.14</v>
    </nc>
  </rcc>
  <rcc rId="5969" sId="4" numFmtId="4">
    <nc r="R24">
      <v>28.99</v>
    </nc>
  </rcc>
  <rcc rId="5970" sId="4" numFmtId="4">
    <nc r="R25">
      <v>15.89</v>
    </nc>
  </rcc>
  <rcc rId="5971" sId="4" numFmtId="4">
    <nc r="R22">
      <v>7.61</v>
    </nc>
  </rcc>
  <rcc rId="5972" sId="4" numFmtId="4">
    <nc r="R21">
      <v>9.57</v>
    </nc>
  </rcc>
</revisions>
</file>

<file path=xl/revisions/revisionLog122111.xml><?xml version="1.0" encoding="utf-8"?>
<revisions xmlns="http://schemas.openxmlformats.org/spreadsheetml/2006/main" xmlns:r="http://schemas.openxmlformats.org/officeDocument/2006/relationships">
  <rcc rId="5942" sId="6" numFmtId="4">
    <nc r="D13">
      <v>15</v>
    </nc>
  </rcc>
  <rcc rId="5943" sId="6" numFmtId="4">
    <nc r="D12">
      <v>14.75</v>
    </nc>
  </rcc>
  <rcc rId="5944" sId="6" numFmtId="4">
    <nc r="D14">
      <v>13.75</v>
    </nc>
  </rcc>
  <rcc rId="5945" sId="6" numFmtId="4">
    <nc r="D15">
      <v>14</v>
    </nc>
  </rcc>
  <rcc rId="5946" sId="6" numFmtId="4">
    <nc r="D16">
      <v>14.25</v>
    </nc>
  </rcc>
</revisions>
</file>

<file path=xl/revisions/revisionLog1221111.xml><?xml version="1.0" encoding="utf-8"?>
<revisions xmlns="http://schemas.openxmlformats.org/spreadsheetml/2006/main" xmlns:r="http://schemas.openxmlformats.org/officeDocument/2006/relationships">
  <rcc rId="5471" sId="2">
    <nc r="N91" t="inlineStr">
      <is>
        <t>Wirschke, Delia</t>
      </is>
    </nc>
  </rcc>
  <rcc rId="5472" sId="2">
    <nc r="N92" t="inlineStr">
      <is>
        <t>Waldenberger, Laetitia</t>
      </is>
    </nc>
  </rcc>
  <rcc rId="5473" sId="2">
    <nc r="N93" t="inlineStr">
      <is>
        <t>Ritter, Tabea</t>
      </is>
    </nc>
  </rcc>
  <rcc rId="5474" sId="2">
    <nc r="N94" t="inlineStr">
      <is>
        <t>Mense, Leandra</t>
      </is>
    </nc>
  </rcc>
  <rcc rId="5475" sId="2">
    <nc r="N95" t="inlineStr">
      <is>
        <t>Hänlein, Lilly</t>
      </is>
    </nc>
  </rcc>
  <rcc rId="5476" sId="2">
    <nc r="Q91" t="inlineStr">
      <is>
        <t>Wirschke, Delia</t>
      </is>
    </nc>
  </rcc>
  <rcc rId="5477" sId="2">
    <nc r="Q92" t="inlineStr">
      <is>
        <t>Waldenberger, Laetitia</t>
      </is>
    </nc>
  </rcc>
  <rcc rId="5478" sId="2">
    <nc r="Q93" t="inlineStr">
      <is>
        <t>Ritter, Tabea</t>
      </is>
    </nc>
  </rcc>
  <rcc rId="5479" sId="2">
    <nc r="Q94" t="inlineStr">
      <is>
        <t>Mense, Leandra</t>
      </is>
    </nc>
  </rcc>
  <rcc rId="5480" sId="2">
    <nc r="Q95" t="inlineStr">
      <is>
        <t>Hänlein, Lilly</t>
      </is>
    </nc>
  </rcc>
  <rcc rId="5481" sId="2">
    <nc r="B102" t="inlineStr">
      <is>
        <t>Hussein, Mona</t>
      </is>
    </nc>
  </rcc>
  <rcc rId="5482" sId="2">
    <nc r="C102">
      <v>5</v>
    </nc>
  </rcc>
  <rcc rId="5483" sId="2">
    <nc r="B103" t="inlineStr">
      <is>
        <t>Rossitsch, Luisa</t>
      </is>
    </nc>
  </rcc>
  <rcc rId="5484" sId="2">
    <nc r="C103">
      <v>5</v>
    </nc>
  </rcc>
  <rcc rId="5485" sId="2">
    <nc r="B104" t="inlineStr">
      <is>
        <t>Werner, Géraldine</t>
      </is>
    </nc>
  </rcc>
  <rcc rId="5486" sId="2">
    <nc r="C104">
      <v>4</v>
    </nc>
  </rcc>
  <rcc rId="5487" sId="2">
    <nc r="B105" t="inlineStr">
      <is>
        <t>Ott, Vanessa</t>
      </is>
    </nc>
  </rcc>
  <rcc rId="5488" sId="2">
    <nc r="C105">
      <v>6</v>
    </nc>
  </rcc>
  <rcc rId="5489" sId="2">
    <nc r="B106" t="inlineStr">
      <is>
        <t>Frey, Lovis</t>
      </is>
    </nc>
  </rcc>
  <rcc rId="5490" sId="2">
    <nc r="C106">
      <v>4</v>
    </nc>
  </rcc>
  <rcc rId="5491" sId="2">
    <nc r="N101" t="inlineStr">
      <is>
        <t>Hussein, Mona</t>
      </is>
    </nc>
  </rcc>
  <rcc rId="5492" sId="2">
    <nc r="N102" t="inlineStr">
      <is>
        <t>Rossitsch, Luisa</t>
      </is>
    </nc>
  </rcc>
  <rcc rId="5493" sId="2">
    <nc r="N103" t="inlineStr">
      <is>
        <t>Werner, Géraldine</t>
      </is>
    </nc>
  </rcc>
  <rcc rId="5494" sId="2">
    <nc r="N104" t="inlineStr">
      <is>
        <t>Ott, Vanessa</t>
      </is>
    </nc>
  </rcc>
  <rcc rId="5495" sId="2">
    <nc r="N105" t="inlineStr">
      <is>
        <t>Frey, Lovis</t>
      </is>
    </nc>
  </rcc>
  <rcc rId="5496" sId="2">
    <nc r="Q101" t="inlineStr">
      <is>
        <t>Hussein, Mona</t>
      </is>
    </nc>
  </rcc>
  <rcc rId="5497" sId="2">
    <nc r="Q102" t="inlineStr">
      <is>
        <t>Rossitsch, Luisa</t>
      </is>
    </nc>
  </rcc>
  <rcc rId="5498" sId="2">
    <nc r="Q103" t="inlineStr">
      <is>
        <t>Werner, Géraldine</t>
      </is>
    </nc>
  </rcc>
  <rcc rId="5499" sId="2">
    <nc r="Q104" t="inlineStr">
      <is>
        <t>Ott, Vanessa</t>
      </is>
    </nc>
  </rcc>
  <rcc rId="5500" sId="2">
    <nc r="Q105" t="inlineStr">
      <is>
        <t>Frey, Lovis</t>
      </is>
    </nc>
  </rcc>
</revisions>
</file>

<file path=xl/revisions/revisionLog122112.xml><?xml version="1.0" encoding="utf-8"?>
<revisions xmlns="http://schemas.openxmlformats.org/spreadsheetml/2006/main" xmlns:r="http://schemas.openxmlformats.org/officeDocument/2006/relationships">
  <rcc rId="5947" sId="4" numFmtId="4">
    <nc r="O15">
      <v>4.53</v>
    </nc>
  </rcc>
  <rcc rId="5948" sId="4" numFmtId="4">
    <nc r="O14">
      <v>5.36</v>
    </nc>
  </rcc>
  <rcc rId="5949" sId="4" numFmtId="4">
    <nc r="O13">
      <v>5.28</v>
    </nc>
  </rcc>
  <rcc rId="5950" sId="4" numFmtId="4">
    <nc r="O12">
      <v>5.68</v>
    </nc>
  </rcc>
  <rcc rId="5951" sId="4" numFmtId="4">
    <nc r="O11">
      <v>4.3899999999999997</v>
    </nc>
  </rcc>
  <rcc rId="5952" sId="4" numFmtId="4">
    <nc r="O23">
      <v>3.91</v>
    </nc>
  </rcc>
  <rcc rId="5953" sId="4" numFmtId="4">
    <nc r="O24">
      <v>4.58</v>
    </nc>
  </rcc>
  <rcc rId="5954" sId="4" numFmtId="4">
    <nc r="O25">
      <v>3.89</v>
    </nc>
  </rcc>
  <rcc rId="5955" sId="4" numFmtId="4">
    <nc r="O22">
      <v>4.29</v>
    </nc>
  </rcc>
  <rcc rId="5956" sId="4" numFmtId="4">
    <nc r="O21">
      <v>4.3</v>
    </nc>
  </rcc>
</revisions>
</file>

<file path=xl/revisions/revisionLog1222.xml><?xml version="1.0" encoding="utf-8"?>
<revisions xmlns="http://schemas.openxmlformats.org/spreadsheetml/2006/main" xmlns:r="http://schemas.openxmlformats.org/officeDocument/2006/relationships">
  <rcc rId="6583" sId="2">
    <nc r="L71">
      <v>5</v>
    </nc>
  </rcc>
  <rcc rId="6584" sId="2">
    <nc r="L72">
      <v>5.5</v>
    </nc>
  </rcc>
  <rcc rId="6585" sId="2">
    <nc r="L73">
      <v>5</v>
    </nc>
  </rcc>
  <rcc rId="6586" sId="2">
    <nc r="L74">
      <v>5.5</v>
    </nc>
  </rcc>
  <rcc rId="6587" sId="2" numFmtId="4">
    <nc r="D142">
      <v>15.5</v>
    </nc>
  </rcc>
  <rcc rId="6588" sId="2" numFmtId="4">
    <nc r="D143">
      <v>13.5</v>
    </nc>
  </rcc>
  <rcc rId="6589" sId="2" numFmtId="4">
    <nc r="D144">
      <v>14.25</v>
    </nc>
  </rcc>
  <rcc rId="6590" sId="2" numFmtId="4">
    <nc r="D145">
      <v>13</v>
    </nc>
  </rcc>
  <rcc rId="6591" sId="2" numFmtId="4">
    <nc r="D146">
      <v>13.25</v>
    </nc>
  </rcc>
</revisions>
</file>

<file path=xl/revisions/revisionLog12221.xml><?xml version="1.0" encoding="utf-8"?>
<revisions xmlns="http://schemas.openxmlformats.org/spreadsheetml/2006/main" xmlns:r="http://schemas.openxmlformats.org/officeDocument/2006/relationships">
  <rcc rId="6016" sId="5" numFmtId="4">
    <nc r="D16">
      <v>9</v>
    </nc>
  </rcc>
  <rcc rId="6017" sId="5" numFmtId="4">
    <nc r="D13">
      <v>11.5</v>
    </nc>
  </rcc>
  <rcc rId="6018" sId="5" numFmtId="4">
    <nc r="D15">
      <v>12.5</v>
    </nc>
  </rcc>
  <rcc rId="6019" sId="5" numFmtId="4">
    <nc r="D14">
      <v>10.5</v>
    </nc>
  </rcc>
  <rcc rId="6020" sId="5" numFmtId="4">
    <nc r="D12">
      <v>13</v>
    </nc>
  </rcc>
  <rcc rId="6021" sId="5" numFmtId="4">
    <nc r="E16">
      <v>14.75</v>
    </nc>
  </rcc>
  <rcc rId="6022" sId="5" numFmtId="4">
    <nc r="E15">
      <v>13.5</v>
    </nc>
  </rcc>
  <rcc rId="6023" sId="5" numFmtId="4">
    <nc r="E14">
      <v>11.75</v>
    </nc>
  </rcc>
  <rcc rId="6024" sId="5" numFmtId="4">
    <nc r="E12">
      <v>14.5</v>
    </nc>
  </rcc>
  <rcc rId="6025" sId="5" numFmtId="4">
    <nc r="E13">
      <v>15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>
  <rcc rId="6436" sId="2" numFmtId="4">
    <nc r="D22">
      <v>11</v>
    </nc>
  </rcc>
  <rcc rId="6437" sId="2" numFmtId="4">
    <nc r="D23">
      <v>11.25</v>
    </nc>
  </rcc>
  <rcc rId="6438" sId="2" numFmtId="4">
    <nc r="D24">
      <v>11</v>
    </nc>
  </rcc>
  <rcc rId="6439" sId="2" numFmtId="4">
    <nc r="D25">
      <v>12</v>
    </nc>
  </rcc>
  <rcc rId="6440" sId="2" numFmtId="4">
    <nc r="D26">
      <v>14</v>
    </nc>
  </rcc>
</revisions>
</file>

<file path=xl/revisions/revisionLog1231.xml><?xml version="1.0" encoding="utf-8"?>
<revisions xmlns="http://schemas.openxmlformats.org/spreadsheetml/2006/main" xmlns:r="http://schemas.openxmlformats.org/officeDocument/2006/relationships">
  <rcc rId="6426" sId="2" numFmtId="4">
    <nc r="O201">
      <v>5.38</v>
    </nc>
  </rcc>
  <rcc rId="6427" sId="2" numFmtId="4">
    <nc r="O202">
      <v>4.8</v>
    </nc>
  </rcc>
  <rcc rId="6428" sId="2" numFmtId="4">
    <nc r="O203">
      <v>5.3</v>
    </nc>
  </rcc>
  <rcc rId="6429" sId="2" numFmtId="4">
    <nc r="O204">
      <v>5.46</v>
    </nc>
  </rcc>
  <rcc rId="6430" sId="2" numFmtId="4">
    <nc r="O205">
      <v>4.5</v>
    </nc>
  </rcc>
</revisions>
</file>

<file path=xl/revisions/revisionLog12311.xml><?xml version="1.0" encoding="utf-8"?>
<revisions xmlns="http://schemas.openxmlformats.org/spreadsheetml/2006/main" xmlns:r="http://schemas.openxmlformats.org/officeDocument/2006/relationships">
  <rcc rId="6401" sId="2" numFmtId="4">
    <nc r="D152">
      <v>15</v>
    </nc>
  </rcc>
  <rcc rId="6402" sId="2" numFmtId="4">
    <nc r="D153">
      <v>13.75</v>
    </nc>
  </rcc>
  <rcc rId="6403" sId="2" numFmtId="4">
    <nc r="D154">
      <v>14</v>
    </nc>
  </rcc>
  <rcc rId="6404" sId="2" numFmtId="4">
    <nc r="D156">
      <v>11.75</v>
    </nc>
  </rcc>
  <rcc rId="6405" sId="2" numFmtId="4">
    <nc r="D155">
      <v>13</v>
    </nc>
  </rcc>
  <rcc rId="6406" sId="2" numFmtId="4">
    <nc r="R14">
      <v>6.5</v>
    </nc>
  </rcc>
  <rcc rId="6407" sId="2" numFmtId="4">
    <nc r="R13">
      <v>7.1</v>
    </nc>
  </rcc>
  <rcc rId="6408" sId="2" numFmtId="4">
    <nc r="R11">
      <v>5.6</v>
    </nc>
  </rcc>
  <rcc rId="6409" sId="2" numFmtId="4">
    <nc r="R12">
      <v>7.2</v>
    </nc>
  </rcc>
  <rcc rId="6410" sId="2" numFmtId="4">
    <nc r="R15">
      <v>10.199999999999999</v>
    </nc>
  </rcc>
</revisions>
</file>

<file path=xl/revisions/revisionLog124.xml><?xml version="1.0" encoding="utf-8"?>
<revisions xmlns="http://schemas.openxmlformats.org/spreadsheetml/2006/main" xmlns:r="http://schemas.openxmlformats.org/officeDocument/2006/relationships">
  <rcc rId="6611" sId="2" numFmtId="4">
    <nc r="D44">
      <v>11</v>
    </nc>
  </rcc>
  <rcc rId="6612" sId="2" numFmtId="4">
    <nc r="D45">
      <v>13</v>
    </nc>
  </rcc>
  <rcc rId="6613" sId="2" numFmtId="4">
    <nc r="D42">
      <v>9.5</v>
    </nc>
  </rcc>
  <rcc rId="6614" sId="2" numFmtId="4">
    <nc r="D43">
      <v>11.5</v>
    </nc>
  </rcc>
  <rcc rId="6615" sId="2" numFmtId="4">
    <nc r="D46">
      <v>12.75</v>
    </nc>
  </rcc>
</revisions>
</file>

<file path=xl/revisions/revisionLog1241.xml><?xml version="1.0" encoding="utf-8"?>
<revisions xmlns="http://schemas.openxmlformats.org/spreadsheetml/2006/main" xmlns:r="http://schemas.openxmlformats.org/officeDocument/2006/relationships">
  <rcc rId="6601" sId="2" numFmtId="4">
    <nc r="E192">
      <v>14.25</v>
    </nc>
  </rcc>
  <rcc rId="6602" sId="2" numFmtId="4">
    <nc r="E193">
      <v>12</v>
    </nc>
  </rcc>
  <rcc rId="6603" sId="2" numFmtId="4">
    <nc r="E194">
      <v>13.5</v>
    </nc>
  </rcc>
  <rcc rId="6604" sId="2" numFmtId="4">
    <nc r="E195">
      <v>16.5</v>
    </nc>
  </rcc>
  <rcc rId="6605" sId="2" numFmtId="4">
    <nc r="E196">
      <v>16</v>
    </nc>
  </rcc>
</revisions>
</file>

<file path=xl/revisions/revisionLog12411.xml><?xml version="1.0" encoding="utf-8"?>
<revisions xmlns="http://schemas.openxmlformats.org/spreadsheetml/2006/main" xmlns:r="http://schemas.openxmlformats.org/officeDocument/2006/relationships">
  <rcc rId="6068" sId="5" numFmtId="4">
    <nc r="E24">
      <v>15.5</v>
    </nc>
  </rcc>
  <rcc rId="6069" sId="5" numFmtId="4">
    <nc r="E23">
      <v>16.75</v>
    </nc>
  </rcc>
  <rcc rId="6070" sId="5" numFmtId="4">
    <nc r="E22">
      <v>17.25</v>
    </nc>
  </rcc>
  <rcc rId="6071" sId="5" numFmtId="4">
    <nc r="E26">
      <v>18</v>
    </nc>
  </rcc>
  <rcc rId="6072" sId="5" numFmtId="4">
    <nc r="E25">
      <v>18</v>
    </nc>
  </rcc>
  <rcc rId="6073" sId="5" numFmtId="4">
    <nc r="D44">
      <v>7</v>
    </nc>
  </rcc>
  <rcc rId="6074" sId="5" numFmtId="4">
    <nc r="D42">
      <v>14.5</v>
    </nc>
  </rcc>
  <rcc rId="6075" sId="5" numFmtId="4">
    <nc r="D45">
      <v>15</v>
    </nc>
  </rcc>
  <rcc rId="6076" sId="5" numFmtId="4">
    <nc r="D46">
      <v>6</v>
    </nc>
  </rcc>
  <rcc rId="6077" sId="5" numFmtId="4">
    <nc r="D43">
      <v>12</v>
    </nc>
  </rcc>
  <rcc rId="6078" sId="5" numFmtId="4">
    <nc r="E52">
      <v>17.75</v>
    </nc>
  </rcc>
  <rcc rId="6079" sId="5" numFmtId="4">
    <nc r="E53">
      <v>17</v>
    </nc>
  </rcc>
  <rcc rId="6080" sId="5" numFmtId="4">
    <nc r="E54">
      <v>14.25</v>
    </nc>
  </rcc>
  <rcc rId="6081" sId="5" numFmtId="4">
    <nc r="E55">
      <v>16.25</v>
    </nc>
  </rcc>
  <rcc rId="6082" sId="5" numFmtId="4">
    <nc r="E56">
      <v>16.75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>
  <rcc rId="6631" sId="2" numFmtId="4">
    <nc r="E172">
      <v>11.25</v>
    </nc>
  </rcc>
  <rcc rId="6632" sId="2" numFmtId="4">
    <nc r="E173">
      <v>8.75</v>
    </nc>
  </rcc>
  <rcc rId="6633" sId="2" numFmtId="4">
    <nc r="E175">
      <v>9.5</v>
    </nc>
  </rcc>
  <rcc rId="6634" sId="2" numFmtId="4">
    <nc r="E176">
      <v>9.5</v>
    </nc>
  </rcc>
  <rcc rId="6635" sId="2" numFmtId="4">
    <nc r="E174">
      <v>0</v>
    </nc>
  </rcc>
</revisions>
</file>

<file path=xl/revisions/revisionLog1251.xml><?xml version="1.0" encoding="utf-8"?>
<revisions xmlns="http://schemas.openxmlformats.org/spreadsheetml/2006/main" xmlns:r="http://schemas.openxmlformats.org/officeDocument/2006/relationships">
  <rcc rId="6468" sId="2">
    <nc r="L211">
      <v>5</v>
    </nc>
  </rcc>
  <rcc rId="6469" sId="2">
    <nc r="L212">
      <v>5</v>
    </nc>
  </rcc>
  <rcc rId="6470" sId="2">
    <nc r="L213">
      <v>6</v>
    </nc>
  </rcc>
  <rcc rId="6471" sId="2">
    <nc r="L214">
      <v>5.5</v>
    </nc>
  </rcc>
  <rcc rId="6472" sId="2" numFmtId="4">
    <nc r="O105">
      <v>5.42</v>
    </nc>
  </rcc>
  <rcc rId="6473" sId="2" numFmtId="4">
    <nc r="O101">
      <v>5.12</v>
    </nc>
  </rcc>
  <rcc rId="6474" sId="2" numFmtId="4">
    <nc r="O102">
      <v>5.54</v>
    </nc>
  </rcc>
  <rcc rId="6475" sId="2" numFmtId="4">
    <nc r="O104">
      <v>5.9</v>
    </nc>
  </rcc>
  <rcc rId="6476" sId="2" numFmtId="4">
    <nc r="O103">
      <v>6.2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>
  <rcc rId="6564" sId="2" numFmtId="4">
    <nc r="D172">
      <v>12</v>
    </nc>
  </rcc>
  <rcc rId="6565" sId="2" numFmtId="4">
    <nc r="D173">
      <v>11.75</v>
    </nc>
  </rcc>
  <rcc rId="6566" sId="2" numFmtId="4">
    <nc r="D174">
      <v>8.25</v>
    </nc>
  </rcc>
  <rcc rId="6567" sId="2" numFmtId="4">
    <nc r="D175">
      <v>10.25</v>
    </nc>
  </rcc>
  <rcc rId="6568" sId="2" numFmtId="4">
    <nc r="D176">
      <v>10.75</v>
    </nc>
  </rcc>
  <rcc rId="6569" sId="2" numFmtId="4">
    <nc r="D162">
      <v>13.75</v>
    </nc>
  </rcc>
  <rcc rId="6570" sId="2" numFmtId="4">
    <nc r="D163">
      <v>13.5</v>
    </nc>
  </rcc>
  <rcc rId="6571" sId="2" numFmtId="4">
    <nc r="D164">
      <v>14.25</v>
    </nc>
  </rcc>
  <rcc rId="6572" sId="2" numFmtId="4">
    <nc r="D165">
      <v>13</v>
    </nc>
  </rcc>
  <rcc rId="6573" sId="2" numFmtId="4">
    <nc r="D166">
      <v>10.5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6101" sId="4">
    <nc r="U11">
      <v>39.479999999999997</v>
    </nc>
  </rcc>
  <rcc rId="6102" sId="4">
    <nc r="U21">
      <v>44.72</v>
    </nc>
  </rcc>
  <rcc rId="6103" sId="4">
    <nc r="U31">
      <v>44.99</v>
    </nc>
  </rcc>
  <rcc rId="6104" sId="4">
    <nc r="U41">
      <v>42.97</v>
    </nc>
  </rcc>
  <rcc rId="6105" sId="5">
    <nc r="U11">
      <v>40.28</v>
    </nc>
  </rcc>
  <rcc rId="6106" sId="5">
    <nc r="U21">
      <v>36.06</v>
    </nc>
  </rcc>
  <rcc rId="6107" sId="5">
    <nc r="U31">
      <v>39.409999999999997</v>
    </nc>
  </rcc>
  <rcc rId="6108" sId="5">
    <nc r="U41">
      <v>39</v>
    </nc>
  </rcc>
  <rcc rId="6109" sId="5">
    <nc r="U51">
      <v>36.92</v>
    </nc>
  </rcc>
  <rcc rId="6110" sId="6">
    <nc r="U11">
      <v>40.69</v>
    </nc>
  </rcc>
  <rcc rId="6111" sId="6">
    <nc r="U21">
      <v>41.57</v>
    </nc>
  </rcc>
  <rcc rId="6112" sId="6">
    <nc r="U31">
      <v>42.52</v>
    </nc>
  </rcc>
  <rcc rId="6113" sId="6">
    <nc r="U41">
      <v>43.1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c rId="5160" sId="4">
    <oc r="K13" t="inlineStr">
      <is>
        <t>Syncrhon 1</t>
      </is>
    </oc>
    <nc r="K13" t="inlineStr">
      <is>
        <t>Synchron 1</t>
      </is>
    </nc>
  </rcc>
  <rcc rId="5161" sId="4">
    <oc r="K23" t="inlineStr">
      <is>
        <t>Synchon 1</t>
      </is>
    </oc>
    <nc r="K23" t="inlineStr">
      <is>
        <t>Synchron 1</t>
      </is>
    </nc>
  </rcc>
  <rcc rId="5162" sId="4">
    <oc r="K24" t="inlineStr">
      <is>
        <t>Sychron 2</t>
      </is>
    </oc>
    <nc r="K24" t="inlineStr">
      <is>
        <t>Synchron 2</t>
      </is>
    </nc>
  </rcc>
  <rcc rId="5163" sId="4">
    <oc r="K33" t="inlineStr">
      <is>
        <t>Synchon 1</t>
      </is>
    </oc>
    <nc r="K33" t="inlineStr">
      <is>
        <t>Synchron 1</t>
      </is>
    </nc>
  </rcc>
  <rcc rId="5164" sId="4">
    <oc r="K34" t="inlineStr">
      <is>
        <t>Sychron 2</t>
      </is>
    </oc>
    <nc r="K34" t="inlineStr">
      <is>
        <t>Synchron 2</t>
      </is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>
  <rcc rId="5104" sId="6">
    <nc r="N11" t="inlineStr">
      <is>
        <t>Dietz, Oskar</t>
      </is>
    </nc>
  </rcc>
  <rcc rId="5105" sId="6">
    <nc r="N12" t="inlineStr">
      <is>
        <t>Gebel, Nikita</t>
      </is>
    </nc>
  </rcc>
  <rcc rId="5106" sId="6">
    <nc r="N13" t="inlineStr">
      <is>
        <t>Deisner, Marco</t>
      </is>
    </nc>
  </rcc>
  <rcc rId="5107" sId="6">
    <nc r="N14" t="inlineStr">
      <is>
        <t>Wagner, Emily</t>
      </is>
    </nc>
  </rcc>
  <rcc rId="5108" sId="6">
    <nc r="N15" t="inlineStr">
      <is>
        <t>Wagner, Leni</t>
      </is>
    </nc>
  </rcc>
  <rcc rId="5109" sId="6">
    <nc r="Q11" t="inlineStr">
      <is>
        <t>Dietz, Oskar</t>
      </is>
    </nc>
  </rcc>
  <rcc rId="5110" sId="6">
    <nc r="Q12" t="inlineStr">
      <is>
        <t>Gebel, Nikita</t>
      </is>
    </nc>
  </rcc>
  <rcc rId="5111" sId="6">
    <nc r="Q13" t="inlineStr">
      <is>
        <t>Deisner, Marco</t>
      </is>
    </nc>
  </rcc>
  <rcc rId="5112" sId="6">
    <nc r="Q14" t="inlineStr">
      <is>
        <t>Wagner, Emily</t>
      </is>
    </nc>
  </rcc>
  <rcc rId="5113" sId="6">
    <nc r="Q15" t="inlineStr">
      <is>
        <t>Wagner, Leni</t>
      </is>
    </nc>
  </rcc>
  <rcc rId="5114" sId="6">
    <oc r="A3" t="inlineStr">
      <is>
        <t>Gymnasium am Römerkastell Alzey</t>
      </is>
    </oc>
    <nc r="A3" t="inlineStr">
      <is>
        <t>Schulzentrum Bad Bergzabern</t>
      </is>
    </nc>
  </rcc>
  <rcc rId="5115" sId="4">
    <oc r="A3" t="inlineStr">
      <is>
        <t>Gymnasium am Römerkastell Alzey</t>
      </is>
    </oc>
    <nc r="A3" t="inlineStr">
      <is>
        <t>Schulzentrum Bad Bergzabern</t>
      </is>
    </nc>
  </rcc>
  <rcc rId="5116" sId="2">
    <oc r="A3" t="inlineStr">
      <is>
        <t>Gymnasium am Römerkastell Alzey</t>
      </is>
    </oc>
    <nc r="A3" t="inlineStr">
      <is>
        <t>Schulzentrum Bad Bergzabern</t>
      </is>
    </nc>
  </rcc>
  <rcc rId="5117" sId="5">
    <oc r="A3" t="inlineStr">
      <is>
        <t>Gymnasium am Römerkastell Alzey</t>
      </is>
    </oc>
    <nc r="A3" t="inlineStr">
      <is>
        <t>Schulzentrum Bad Bergzabern</t>
      </is>
    </nc>
  </rcc>
  <rcc rId="5118" sId="4">
    <oc r="K13" t="inlineStr">
      <is>
        <t>Synchon 1</t>
      </is>
    </oc>
    <nc r="K13" t="inlineStr">
      <is>
        <t>Syncrhon 1</t>
      </is>
    </nc>
  </rcc>
  <rcc rId="5119" sId="4">
    <oc r="K14" t="inlineStr">
      <is>
        <t>Sychron 2</t>
      </is>
    </oc>
    <nc r="K14" t="inlineStr">
      <is>
        <t>Synchron 2</t>
      </is>
    </nc>
  </rcc>
  <rcc rId="5120" sId="4">
    <nc r="B12" t="inlineStr">
      <is>
        <t>Heusser, Alessia</t>
      </is>
    </nc>
  </rcc>
  <rcc rId="5121" sId="4">
    <nc r="C12">
      <v>7</v>
    </nc>
  </rcc>
  <rcc rId="5122" sId="4">
    <nc r="B13" t="inlineStr">
      <is>
        <t>Willem, Annalena</t>
      </is>
    </nc>
  </rcc>
  <rcc rId="5123" sId="4">
    <nc r="C13">
      <v>7</v>
    </nc>
  </rcc>
  <rcc rId="5124" sId="4">
    <nc r="B14" t="inlineStr">
      <is>
        <t>Vos, Ida</t>
      </is>
    </nc>
  </rcc>
  <rcc rId="5125" sId="4">
    <nc r="C14">
      <v>8</v>
    </nc>
  </rcc>
  <rcc rId="5126" sId="4">
    <nc r="B15" t="inlineStr">
      <is>
        <t>Wirdemann, Mia</t>
      </is>
    </nc>
  </rcc>
  <rcc rId="5127" sId="4">
    <nc r="C15">
      <v>8</v>
    </nc>
  </rcc>
  <rcc rId="5128" sId="4">
    <nc r="B16" t="inlineStr">
      <is>
        <t>Vollhardt, Clara</t>
      </is>
    </nc>
  </rcc>
  <rcc rId="5129" sId="4">
    <nc r="C16">
      <v>8</v>
    </nc>
  </rcc>
  <rcc rId="5130" sId="4">
    <nc r="N11" t="inlineStr">
      <is>
        <t>Heusser, Alessia</t>
      </is>
    </nc>
  </rcc>
  <rcc rId="5131" sId="4">
    <nc r="N12" t="inlineStr">
      <is>
        <t>Willem, Annalena</t>
      </is>
    </nc>
  </rcc>
  <rcc rId="5132" sId="4">
    <nc r="N13" t="inlineStr">
      <is>
        <t>Vos, Ida</t>
      </is>
    </nc>
  </rcc>
  <rcc rId="5133" sId="4">
    <nc r="N14" t="inlineStr">
      <is>
        <t>Wirdemann, Mia</t>
      </is>
    </nc>
  </rcc>
  <rcc rId="5134" sId="4">
    <nc r="N15" t="inlineStr">
      <is>
        <t>Vollhardt, Clara</t>
      </is>
    </nc>
  </rcc>
  <rcc rId="5135" sId="4">
    <nc r="Q11" t="inlineStr">
      <is>
        <t>Heusser, Alessia</t>
      </is>
    </nc>
  </rcc>
  <rcc rId="5136" sId="4">
    <nc r="Q12" t="inlineStr">
      <is>
        <t>Willem, Annalena</t>
      </is>
    </nc>
  </rcc>
  <rcc rId="5137" sId="4">
    <nc r="Q13" t="inlineStr">
      <is>
        <t>Vos, Ida</t>
      </is>
    </nc>
  </rcc>
  <rcc rId="5138" sId="4">
    <nc r="Q14" t="inlineStr">
      <is>
        <t>Wirdemann, Mia</t>
      </is>
    </nc>
  </rcc>
  <rcc rId="5139" sId="4">
    <nc r="Q15" t="inlineStr">
      <is>
        <t>Vollhardt, Clara</t>
      </is>
    </nc>
  </rcc>
  <rcc rId="5140" sId="4">
    <nc r="B22" t="inlineStr">
      <is>
        <t>Heck, Maya</t>
      </is>
    </nc>
  </rcc>
  <rcc rId="5141" sId="4">
    <nc r="C22">
      <v>9</v>
    </nc>
  </rcc>
  <rcc rId="5142" sId="4">
    <nc r="B23" t="inlineStr">
      <is>
        <t>Härthe, Milena</t>
      </is>
    </nc>
  </rcc>
  <rcc rId="5143" sId="4">
    <nc r="C23">
      <v>8</v>
    </nc>
  </rcc>
  <rcc rId="5144" sId="4">
    <nc r="B24" t="inlineStr">
      <is>
        <t>Bollinger, Fabienne</t>
      </is>
    </nc>
  </rcc>
  <rcc rId="5145" sId="4">
    <nc r="C24">
      <v>7</v>
    </nc>
  </rcc>
  <rcc rId="5146" sId="4">
    <nc r="B25" t="inlineStr">
      <is>
        <t>Thomas, May</t>
      </is>
    </nc>
  </rcc>
  <rcc rId="5147" sId="4">
    <nc r="C25">
      <v>7</v>
    </nc>
  </rcc>
  <rcc rId="5148" sId="4">
    <nc r="B26" t="inlineStr">
      <is>
        <t>Rückheit, Isabell</t>
      </is>
    </nc>
  </rcc>
  <rcc rId="5149" sId="4">
    <nc r="C26">
      <v>8</v>
    </nc>
  </rcc>
  <rcc rId="5150" sId="4">
    <nc r="N21" t="inlineStr">
      <is>
        <t>Heck, Maya</t>
      </is>
    </nc>
  </rcc>
  <rcc rId="5151" sId="4">
    <nc r="N22" t="inlineStr">
      <is>
        <t>Härthe, Milena</t>
      </is>
    </nc>
  </rcc>
  <rcc rId="5152" sId="4">
    <nc r="N23" t="inlineStr">
      <is>
        <t>Bollinger, Fabienne</t>
      </is>
    </nc>
  </rcc>
  <rcc rId="5153" sId="4">
    <nc r="N24" t="inlineStr">
      <is>
        <t>Thomas, May</t>
      </is>
    </nc>
  </rcc>
  <rcc rId="5154" sId="4">
    <nc r="N25" t="inlineStr">
      <is>
        <t>Rückheit, Isabell</t>
      </is>
    </nc>
  </rcc>
  <rcc rId="5155" sId="4">
    <nc r="Q21" t="inlineStr">
      <is>
        <t>Heck, Maya</t>
      </is>
    </nc>
  </rcc>
  <rcc rId="5156" sId="4">
    <nc r="Q22" t="inlineStr">
      <is>
        <t>Härthe, Milena</t>
      </is>
    </nc>
  </rcc>
  <rcc rId="5157" sId="4">
    <nc r="Q23" t="inlineStr">
      <is>
        <t>Bollinger, Fabienne</t>
      </is>
    </nc>
  </rcc>
  <rcc rId="5158" sId="4">
    <nc r="Q24" t="inlineStr">
      <is>
        <t>Thomas, May</t>
      </is>
    </nc>
  </rcc>
  <rcc rId="5159" sId="4">
    <nc r="Q25" t="inlineStr">
      <is>
        <t>Rückheit, Isabell</t>
      </is>
    </nc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5047" sId="5">
    <oc r="B50" t="inlineStr">
      <is>
        <t>Wilhelm-von-Humboldt-Gymnasium-Ludwigshafen</t>
      </is>
    </oc>
    <nc r="B50" t="inlineStr">
      <is>
        <t>Wilhelm-von-Humboldt-Gymnasium Ludwigshafen</t>
      </is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4901" sId="5">
    <nc r="B12" t="inlineStr">
      <is>
        <t>Schäfer, Jannik</t>
      </is>
    </nc>
  </rcc>
  <rcc rId="4902" sId="5">
    <nc r="C12">
      <v>4</v>
    </nc>
  </rcc>
  <rcc rId="4903" sId="5">
    <nc r="B13" t="inlineStr">
      <is>
        <t>Osterkamp, Dominique</t>
      </is>
    </nc>
  </rcc>
  <rcc rId="4904" sId="5">
    <nc r="C13">
      <v>5</v>
    </nc>
  </rcc>
  <rcc rId="4905" sId="5">
    <nc r="B14" t="inlineStr">
      <is>
        <t>Seyler, Laurenz</t>
      </is>
    </nc>
  </rcc>
  <rcc rId="4906" sId="5">
    <nc r="C14">
      <v>5</v>
    </nc>
  </rcc>
  <rcc rId="4907" sId="5">
    <nc r="B15" t="inlineStr">
      <is>
        <t>Mutlu, Yigit</t>
      </is>
    </nc>
  </rcc>
  <rcc rId="4908" sId="5">
    <nc r="C15">
      <v>6</v>
    </nc>
  </rcc>
  <rcc rId="4909" sId="5">
    <nc r="B16" t="inlineStr">
      <is>
        <t>Reuter, Carl</t>
      </is>
    </nc>
  </rcc>
  <rcc rId="4910" sId="5">
    <nc r="C16">
      <v>5</v>
    </nc>
  </rcc>
  <rcc rId="4911" sId="5">
    <nc r="B22" t="inlineStr">
      <is>
        <t>Franke, Jahan</t>
      </is>
    </nc>
  </rcc>
  <rcc rId="4912" sId="5">
    <nc r="C22">
      <v>6</v>
    </nc>
  </rcc>
  <rcc rId="4913" sId="5">
    <nc r="B23" t="inlineStr">
      <is>
        <t>Schabacker, Tim</t>
      </is>
    </nc>
  </rcc>
  <rcc rId="4914" sId="5">
    <nc r="C23">
      <v>4</v>
    </nc>
  </rcc>
  <rcc rId="4915" sId="5">
    <nc r="B24" t="inlineStr">
      <is>
        <t>Reichenecker, Malte</t>
      </is>
    </nc>
  </rcc>
  <rcc rId="4916" sId="5">
    <nc r="C24">
      <v>5</v>
    </nc>
  </rcc>
  <rcc rId="4917" sId="5">
    <nc r="B25" t="inlineStr">
      <is>
        <t>Kindler, Regina</t>
      </is>
    </nc>
  </rcc>
  <rcc rId="4918" sId="5">
    <nc r="C25">
      <v>4</v>
    </nc>
  </rcc>
  <rcc rId="4919" sId="5">
    <nc r="B26" t="inlineStr">
      <is>
        <t>Graf, Maja</t>
      </is>
    </nc>
  </rcc>
  <rcc rId="4920" sId="5">
    <nc r="C26">
      <v>5</v>
    </nc>
  </rcc>
  <rcc rId="4921" sId="5">
    <nc r="B32" t="inlineStr">
      <is>
        <t>Hughart, Johanna</t>
      </is>
    </nc>
  </rcc>
  <rcc rId="4922" sId="5">
    <nc r="C32">
      <v>5</v>
    </nc>
  </rcc>
  <rcc rId="4923" sId="5">
    <nc r="B33" t="inlineStr">
      <is>
        <t>Kern, Kilian</t>
      </is>
    </nc>
  </rcc>
  <rcc rId="4924" sId="5">
    <nc r="C33">
      <v>5</v>
    </nc>
  </rcc>
  <rcc rId="4925" sId="5">
    <nc r="B34" t="inlineStr">
      <is>
        <t>Wagner, Jakob</t>
      </is>
    </nc>
  </rcc>
  <rcc rId="4926" sId="5">
    <nc r="C34">
      <v>5</v>
    </nc>
  </rcc>
  <rcc rId="4927" sId="5">
    <nc r="B35" t="inlineStr">
      <is>
        <t>Whittaker, Jonah</t>
      </is>
    </nc>
  </rcc>
  <rcc rId="4928" sId="5">
    <nc r="C35">
      <v>5</v>
    </nc>
  </rcc>
  <rcc rId="4929" sId="5">
    <nc r="B36" t="inlineStr">
      <is>
        <t>Worden, Amelie</t>
      </is>
    </nc>
  </rcc>
  <rcc rId="4930" sId="5">
    <nc r="C36">
      <v>5</v>
    </nc>
  </rcc>
  <rcc rId="4931" sId="5">
    <nc r="B42" t="inlineStr">
      <is>
        <t>Weibert, Devin</t>
      </is>
    </nc>
  </rcc>
  <rcc rId="4932" sId="5">
    <nc r="C42">
      <v>6</v>
    </nc>
  </rcc>
  <rcc rId="4933" sId="5">
    <nc r="B43" t="inlineStr">
      <is>
        <t>Dural, Sinan</t>
      </is>
    </nc>
  </rcc>
  <rcc rId="4934" sId="5">
    <nc r="C43">
      <v>5</v>
    </nc>
  </rcc>
  <rcc rId="4935" sId="5">
    <nc r="B44" t="inlineStr">
      <is>
        <t>Weis, Norman</t>
      </is>
    </nc>
  </rcc>
  <rcc rId="4936" sId="5">
    <nc r="C44">
      <v>5</v>
    </nc>
  </rcc>
  <rcc rId="4937" sId="5">
    <nc r="B45" t="inlineStr">
      <is>
        <t>Ulrich, Anna-Lena</t>
      </is>
    </nc>
  </rcc>
  <rcc rId="4938" sId="5">
    <nc r="C45">
      <v>5</v>
    </nc>
  </rcc>
  <rcc rId="4939" sId="5">
    <nc r="B46" t="inlineStr">
      <is>
        <t>Lenhardt, Lara</t>
      </is>
    </nc>
  </rcc>
  <rcc rId="4940" sId="5">
    <nc r="C46">
      <v>4</v>
    </nc>
  </rcc>
  <rcc rId="4941" sId="5">
    <nc r="B52" t="inlineStr">
      <is>
        <t>Nikolaitschik, Marc</t>
      </is>
    </nc>
  </rcc>
  <rcc rId="4942" sId="5">
    <nc r="C52">
      <v>4</v>
    </nc>
  </rcc>
  <rcc rId="4943" sId="5">
    <nc r="B53" t="inlineStr">
      <is>
        <t>Conrad, Niklas</t>
      </is>
    </nc>
  </rcc>
  <rcc rId="4944" sId="5">
    <nc r="C53">
      <v>5</v>
    </nc>
  </rcc>
  <rcc rId="4945" sId="5">
    <nc r="B54" t="inlineStr">
      <is>
        <t>Thösen, Mika</t>
      </is>
    </nc>
  </rcc>
  <rcc rId="4946" sId="5">
    <nc r="C54">
      <v>5</v>
    </nc>
  </rcc>
  <rcc rId="4947" sId="5">
    <nc r="B55" t="inlineStr">
      <is>
        <t>Theobald, Charlotte</t>
      </is>
    </nc>
  </rcc>
  <rcc rId="4948" sId="5">
    <nc r="C55">
      <v>6</v>
    </nc>
  </rcc>
  <rcc rId="4949" sId="5">
    <nc r="B56" t="inlineStr">
      <is>
        <t>Regner, Lena</t>
      </is>
    </nc>
  </rcc>
  <rcc rId="4950" sId="5">
    <nc r="C56">
      <v>6</v>
    </nc>
  </rcc>
  <rcc rId="4951" sId="5">
    <nc r="N51" t="inlineStr">
      <is>
        <t>Nikolaitschik, Marc</t>
      </is>
    </nc>
  </rcc>
  <rcc rId="4952" sId="5">
    <nc r="N52" t="inlineStr">
      <is>
        <t>Conrad, Niklas</t>
      </is>
    </nc>
  </rcc>
  <rcc rId="4953" sId="5">
    <nc r="N53" t="inlineStr">
      <is>
        <t>Thösen, Mika</t>
      </is>
    </nc>
  </rcc>
  <rcc rId="4954" sId="5">
    <nc r="N54" t="inlineStr">
      <is>
        <t>Theobald, Charlotte</t>
      </is>
    </nc>
  </rcc>
  <rcc rId="4955" sId="5">
    <nc r="N55" t="inlineStr">
      <is>
        <t>Regner, Lena</t>
      </is>
    </nc>
  </rcc>
  <rcc rId="4956" sId="5">
    <nc r="Q51" t="inlineStr">
      <is>
        <t>Nikolaitschik, Marc</t>
      </is>
    </nc>
  </rcc>
  <rcc rId="4957" sId="5">
    <nc r="Q52" t="inlineStr">
      <is>
        <t>Conrad, Niklas</t>
      </is>
    </nc>
  </rcc>
  <rcc rId="4958" sId="5">
    <nc r="Q53" t="inlineStr">
      <is>
        <t>Thösen, Mika</t>
      </is>
    </nc>
  </rcc>
  <rcc rId="4959" sId="5">
    <nc r="Q54" t="inlineStr">
      <is>
        <t>Theobald, Charlotte</t>
      </is>
    </nc>
  </rcc>
  <rcc rId="4960" sId="5">
    <nc r="Q55" t="inlineStr">
      <is>
        <t>Regner, Lena</t>
      </is>
    </nc>
  </rcc>
  <rcc rId="4961" sId="5">
    <nc r="N41" t="inlineStr">
      <is>
        <t>Weibert, Devin</t>
      </is>
    </nc>
  </rcc>
  <rcc rId="4962" sId="5">
    <nc r="N42" t="inlineStr">
      <is>
        <t>Dural, Sinan</t>
      </is>
    </nc>
  </rcc>
  <rcc rId="4963" sId="5">
    <nc r="N43" t="inlineStr">
      <is>
        <t>Weis, Norman</t>
      </is>
    </nc>
  </rcc>
  <rcc rId="4964" sId="5">
    <nc r="N44" t="inlineStr">
      <is>
        <t>Ulrich, Anna-Lena</t>
      </is>
    </nc>
  </rcc>
  <rcc rId="4965" sId="5">
    <nc r="N45" t="inlineStr">
      <is>
        <t>Lenhardt, Lara</t>
      </is>
    </nc>
  </rcc>
  <rcc rId="4966" sId="5">
    <nc r="Q41" t="inlineStr">
      <is>
        <t>Weibert, Devin</t>
      </is>
    </nc>
  </rcc>
  <rcc rId="4967" sId="5">
    <nc r="Q42" t="inlineStr">
      <is>
        <t>Dural, Sinan</t>
      </is>
    </nc>
  </rcc>
  <rcc rId="4968" sId="5">
    <nc r="Q43" t="inlineStr">
      <is>
        <t>Weis, Norman</t>
      </is>
    </nc>
  </rcc>
  <rcc rId="4969" sId="5">
    <nc r="Q44" t="inlineStr">
      <is>
        <t>Ulrich, Anna-Lena</t>
      </is>
    </nc>
  </rcc>
  <rcc rId="4970" sId="5">
    <nc r="Q45" t="inlineStr">
      <is>
        <t>Lenhardt, Lara</t>
      </is>
    </nc>
  </rcc>
  <rcc rId="4971" sId="5">
    <nc r="N11" t="inlineStr">
      <is>
        <t>Schäfer, Jannik</t>
      </is>
    </nc>
  </rcc>
  <rcc rId="4972" sId="5">
    <nc r="N12" t="inlineStr">
      <is>
        <t>Osterkamp, Dominique</t>
      </is>
    </nc>
  </rcc>
  <rcc rId="4973" sId="5">
    <nc r="N13" t="inlineStr">
      <is>
        <t>Seyler, Laurenz</t>
      </is>
    </nc>
  </rcc>
  <rcc rId="4974" sId="5">
    <nc r="N14" t="inlineStr">
      <is>
        <t>Mutlu, Yigit</t>
      </is>
    </nc>
  </rcc>
  <rcc rId="4975" sId="5">
    <nc r="N15" t="inlineStr">
      <is>
        <t>Reuter, Carl</t>
      </is>
    </nc>
  </rcc>
  <rcc rId="4976" sId="5">
    <nc r="Q11" t="inlineStr">
      <is>
        <t>Schäfer, Jannik</t>
      </is>
    </nc>
  </rcc>
  <rcc rId="4977" sId="5">
    <nc r="Q12" t="inlineStr">
      <is>
        <t>Osterkamp, Dominique</t>
      </is>
    </nc>
  </rcc>
  <rcc rId="4978" sId="5">
    <nc r="Q13" t="inlineStr">
      <is>
        <t>Seyler, Laurenz</t>
      </is>
    </nc>
  </rcc>
  <rcc rId="4979" sId="5">
    <nc r="Q14" t="inlineStr">
      <is>
        <t>Mutlu, Yigit</t>
      </is>
    </nc>
  </rcc>
  <rcc rId="4980" sId="5">
    <nc r="Q15" t="inlineStr">
      <is>
        <t>Reuter, Carl</t>
      </is>
    </nc>
  </rcc>
  <rcc rId="4981" sId="5">
    <nc r="N21" t="inlineStr">
      <is>
        <t>Franke, Jahan</t>
      </is>
    </nc>
  </rcc>
  <rcc rId="4982" sId="5">
    <nc r="N22" t="inlineStr">
      <is>
        <t>Schabacker, Tim</t>
      </is>
    </nc>
  </rcc>
  <rcc rId="4983" sId="5">
    <nc r="N23" t="inlineStr">
      <is>
        <t>Reichenecker, Malte</t>
      </is>
    </nc>
  </rcc>
  <rcc rId="4984" sId="5">
    <nc r="N24" t="inlineStr">
      <is>
        <t>Kindler, Regina</t>
      </is>
    </nc>
  </rcc>
  <rcc rId="4985" sId="5">
    <nc r="N25" t="inlineStr">
      <is>
        <t>Graf, Maja</t>
      </is>
    </nc>
  </rcc>
  <rcc rId="4986" sId="5">
    <nc r="Q21" t="inlineStr">
      <is>
        <t>Franke, Jahan</t>
      </is>
    </nc>
  </rcc>
  <rcc rId="4987" sId="5">
    <nc r="Q22" t="inlineStr">
      <is>
        <t>Schabacker, Tim</t>
      </is>
    </nc>
  </rcc>
  <rcc rId="4988" sId="5">
    <nc r="Q23" t="inlineStr">
      <is>
        <t>Reichenecker, Malte</t>
      </is>
    </nc>
  </rcc>
  <rcc rId="4989" sId="5">
    <nc r="Q24" t="inlineStr">
      <is>
        <t>Kindler, Regina</t>
      </is>
    </nc>
  </rcc>
  <rcc rId="4990" sId="5">
    <nc r="Q25" t="inlineStr">
      <is>
        <t>Graf, Maja</t>
      </is>
    </nc>
  </rcc>
  <rcc rId="4991" sId="5">
    <nc r="N31" t="inlineStr">
      <is>
        <t>Hughart, Johanna</t>
      </is>
    </nc>
  </rcc>
  <rcc rId="4992" sId="5">
    <nc r="N32" t="inlineStr">
      <is>
        <t>Kern, Kilian</t>
      </is>
    </nc>
  </rcc>
  <rcc rId="4993" sId="5">
    <nc r="N33" t="inlineStr">
      <is>
        <t>Wagner, Jakob</t>
      </is>
    </nc>
  </rcc>
  <rcc rId="4994" sId="5">
    <nc r="N34" t="inlineStr">
      <is>
        <t>Whittaker, Jonah</t>
      </is>
    </nc>
  </rcc>
  <rcc rId="4995" sId="5">
    <nc r="N35" t="inlineStr">
      <is>
        <t>Worden, Amelie</t>
      </is>
    </nc>
  </rcc>
  <rcc rId="4996" sId="5">
    <nc r="Q31" t="inlineStr">
      <is>
        <t>Hughart, Johanna</t>
      </is>
    </nc>
  </rcc>
  <rcc rId="4997" sId="5">
    <nc r="Q32" t="inlineStr">
      <is>
        <t>Kern, Kilian</t>
      </is>
    </nc>
  </rcc>
  <rcc rId="4998" sId="5">
    <nc r="Q33" t="inlineStr">
      <is>
        <t>Wagner, Jakob</t>
      </is>
    </nc>
  </rcc>
  <rcc rId="4999" sId="5">
    <nc r="Q34" t="inlineStr">
      <is>
        <t>Whittaker, Jonah</t>
      </is>
    </nc>
  </rcc>
  <rcc rId="5000" sId="5">
    <nc r="Q35" t="inlineStr">
      <is>
        <t>Worden, Amelie</t>
      </is>
    </nc>
  </rcc>
  <rcc rId="5001" sId="5">
    <oc r="B60" t="inlineStr">
      <is>
        <t>Leininger Gymnasium Grünstadt</t>
      </is>
    </oc>
    <nc r="B60"/>
  </rcc>
  <rcc rId="5002" sId="5">
    <oc r="B82" t="inlineStr">
      <is>
        <t>Dahl Luisa</t>
      </is>
    </oc>
    <nc r="B82"/>
  </rcc>
  <rcc rId="5003" sId="5">
    <oc r="B83" t="inlineStr">
      <is>
        <t>Seel Marlene</t>
      </is>
    </oc>
    <nc r="B83"/>
  </rcc>
  <rcc rId="5004" sId="5">
    <oc r="B84" t="inlineStr">
      <is>
        <t>Schwalm Nico</t>
      </is>
    </oc>
    <nc r="B84"/>
  </rcc>
  <rcc rId="5005" sId="5">
    <oc r="B85" t="inlineStr">
      <is>
        <t>Dieu Martin</t>
      </is>
    </oc>
    <nc r="B85"/>
  </rcc>
  <rcc rId="5006" sId="5">
    <oc r="B86" t="inlineStr">
      <is>
        <t>Burghard Moritz</t>
      </is>
    </oc>
    <nc r="B86"/>
  </rcc>
  <rcc rId="5007" sId="5">
    <oc r="N81" t="inlineStr">
      <is>
        <t>Dahl Luisa</t>
      </is>
    </oc>
    <nc r="N81"/>
  </rcc>
  <rcc rId="5008" sId="5">
    <oc r="N82" t="inlineStr">
      <is>
        <t>Seel Marlene</t>
      </is>
    </oc>
    <nc r="N82"/>
  </rcc>
  <rcc rId="5009" sId="5">
    <oc r="N83" t="inlineStr">
      <is>
        <t>Schwalm Nico</t>
      </is>
    </oc>
    <nc r="N83"/>
  </rcc>
  <rcc rId="5010" sId="5">
    <oc r="N84" t="inlineStr">
      <is>
        <t>Dieu Martin</t>
      </is>
    </oc>
    <nc r="N84"/>
  </rcc>
  <rcc rId="5011" sId="5">
    <oc r="N85" t="inlineStr">
      <is>
        <t>Burghard Moritz</t>
      </is>
    </oc>
    <nc r="N85"/>
  </rcc>
  <rcc rId="5012" sId="5">
    <oc r="Q81" t="inlineStr">
      <is>
        <t>Dahl Luisa</t>
      </is>
    </oc>
    <nc r="Q81"/>
  </rcc>
  <rcc rId="5013" sId="5">
    <oc r="Q82" t="inlineStr">
      <is>
        <t>Seel Marlene</t>
      </is>
    </oc>
    <nc r="Q82"/>
  </rcc>
  <rcc rId="5014" sId="5">
    <oc r="Q83" t="inlineStr">
      <is>
        <t>Schwalm Nico</t>
      </is>
    </oc>
    <nc r="Q83"/>
  </rcc>
  <rcc rId="5015" sId="5">
    <oc r="Q84" t="inlineStr">
      <is>
        <t>Dieu Martin</t>
      </is>
    </oc>
    <nc r="Q84"/>
  </rcc>
  <rcc rId="5016" sId="5">
    <oc r="Q85" t="inlineStr">
      <is>
        <t>Burghard Moritz</t>
      </is>
    </oc>
    <nc r="Q85"/>
  </rcc>
  <rcc rId="5017" sId="5">
    <oc r="K13" t="inlineStr">
      <is>
        <t>Synchon 1</t>
      </is>
    </oc>
    <nc r="K13" t="inlineStr">
      <is>
        <t>Synchron 1</t>
      </is>
    </nc>
  </rcc>
  <rcc rId="5018" sId="5" xfDxf="1" dxf="1">
    <oc r="K23" t="inlineStr">
      <is>
        <t>Synchon 1</t>
      </is>
    </oc>
    <nc r="K2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19" sId="5" xfDxf="1" dxf="1">
    <oc r="K33" t="inlineStr">
      <is>
        <t>Synchon 1</t>
      </is>
    </oc>
    <nc r="K3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0" sId="5" xfDxf="1" dxf="1">
    <oc r="K43" t="inlineStr">
      <is>
        <t>Synchon 1</t>
      </is>
    </oc>
    <nc r="K4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1" sId="5" xfDxf="1" dxf="1">
    <oc r="K53" t="inlineStr">
      <is>
        <t>Synchon 1</t>
      </is>
    </oc>
    <nc r="K5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2" sId="5" xfDxf="1" dxf="1">
    <oc r="K63" t="inlineStr">
      <is>
        <t>Synchon 1</t>
      </is>
    </oc>
    <nc r="K6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3" sId="5" xfDxf="1" dxf="1">
    <oc r="K73" t="inlineStr">
      <is>
        <t>Synchon 1</t>
      </is>
    </oc>
    <nc r="K7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4" sId="5" xfDxf="1" dxf="1">
    <oc r="K83" t="inlineStr">
      <is>
        <t>Synchon 1</t>
      </is>
    </oc>
    <nc r="K8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5" sId="5" xfDxf="1" dxf="1">
    <oc r="K93" t="inlineStr">
      <is>
        <t>Synchon 1</t>
      </is>
    </oc>
    <nc r="K9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6" sId="5" xfDxf="1" dxf="1">
    <oc r="K103" t="inlineStr">
      <is>
        <t>Synchon 1</t>
      </is>
    </oc>
    <nc r="K10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7" sId="5" xfDxf="1" dxf="1">
    <oc r="K113" t="inlineStr">
      <is>
        <t>Synchon 1</t>
      </is>
    </oc>
    <nc r="K11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8" sId="5" xfDxf="1" dxf="1">
    <oc r="K123" t="inlineStr">
      <is>
        <t>Synchon 1</t>
      </is>
    </oc>
    <nc r="K12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29" sId="5" xfDxf="1" dxf="1">
    <oc r="K133" t="inlineStr">
      <is>
        <t>Synchon 1</t>
      </is>
    </oc>
    <nc r="K13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0" sId="5" xfDxf="1" dxf="1">
    <oc r="K143" t="inlineStr">
      <is>
        <t>Synchon 1</t>
      </is>
    </oc>
    <nc r="K14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1" sId="5" xfDxf="1" dxf="1">
    <oc r="K153" t="inlineStr">
      <is>
        <t>Synchon 1</t>
      </is>
    </oc>
    <nc r="K153" t="inlineStr">
      <is>
        <t>Synchron 1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32" sId="5">
    <oc r="K14" t="inlineStr">
      <is>
        <t>Sychron 2</t>
      </is>
    </oc>
    <nc r="K14" t="inlineStr">
      <is>
        <t>Synchron 2</t>
      </is>
    </nc>
  </rcc>
  <rcc rId="5033" sId="5" xfDxf="1" dxf="1">
    <oc r="K24" t="inlineStr">
      <is>
        <t>Sychron 2</t>
      </is>
    </oc>
    <nc r="K2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4" sId="5" xfDxf="1" dxf="1">
    <oc r="K34" t="inlineStr">
      <is>
        <t>Sychron 2</t>
      </is>
    </oc>
    <nc r="K3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5" sId="5" xfDxf="1" dxf="1">
    <oc r="K44" t="inlineStr">
      <is>
        <t>Sychron 2</t>
      </is>
    </oc>
    <nc r="K4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6" sId="5" xfDxf="1" dxf="1">
    <oc r="K54" t="inlineStr">
      <is>
        <t>Sychron 2</t>
      </is>
    </oc>
    <nc r="K5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7" sId="5" xfDxf="1" dxf="1">
    <oc r="K64" t="inlineStr">
      <is>
        <t>Sychron 2</t>
      </is>
    </oc>
    <nc r="K6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8" sId="5" xfDxf="1" dxf="1">
    <oc r="K74" t="inlineStr">
      <is>
        <t>Sychron 2</t>
      </is>
    </oc>
    <nc r="K7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39" sId="5" xfDxf="1" dxf="1">
    <oc r="K84" t="inlineStr">
      <is>
        <t>Sychron 2</t>
      </is>
    </oc>
    <nc r="K8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0" sId="5" xfDxf="1" dxf="1">
    <oc r="K94" t="inlineStr">
      <is>
        <t>Sychron 2</t>
      </is>
    </oc>
    <nc r="K9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1" sId="5" xfDxf="1" dxf="1">
    <oc r="K104" t="inlineStr">
      <is>
        <t>Sychron 2</t>
      </is>
    </oc>
    <nc r="K10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2" sId="5" xfDxf="1" dxf="1">
    <oc r="K114" t="inlineStr">
      <is>
        <t>Sychron 2</t>
      </is>
    </oc>
    <nc r="K11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3" sId="5" xfDxf="1" dxf="1">
    <oc r="K124" t="inlineStr">
      <is>
        <t>Sychron 2</t>
      </is>
    </oc>
    <nc r="K12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4" sId="5" xfDxf="1" dxf="1">
    <oc r="K134" t="inlineStr">
      <is>
        <t>Sychron 2</t>
      </is>
    </oc>
    <nc r="K13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5" sId="5" xfDxf="1" dxf="1">
    <oc r="K144" t="inlineStr">
      <is>
        <t>Sychron 2</t>
      </is>
    </oc>
    <nc r="K14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  <rcc rId="5046" sId="5" xfDxf="1" dxf="1">
    <oc r="K154" t="inlineStr">
      <is>
        <t>Sychron 2</t>
      </is>
    </oc>
    <nc r="K154" t="inlineStr">
      <is>
        <t>Synchron 2</t>
      </is>
    </nc>
    <ndxf>
      <font>
        <b/>
        <sz val="22"/>
        <name val="Arial Narrow"/>
        <scheme val="none"/>
      </font>
      <border outline="0">
        <left style="thick">
          <color indexed="64"/>
        </left>
        <right style="thin">
          <color indexed="64"/>
        </right>
        <top style="thin">
          <color indexed="64"/>
        </top>
      </border>
      <protection locked="0"/>
    </ndxf>
  </rcc>
</revisions>
</file>

<file path=xl/revisions/revisionLog1311111.xml><?xml version="1.0" encoding="utf-8"?>
<revisions xmlns="http://schemas.openxmlformats.org/spreadsheetml/2006/main" xmlns:r="http://schemas.openxmlformats.org/officeDocument/2006/relationships">
  <rcc rId="4899" sId="3" numFmtId="19">
    <oc r="I1">
      <v>42403</v>
    </oc>
    <nc r="I1"/>
  </rcc>
  <rcc rId="4900" sId="3">
    <oc r="B3" t="inlineStr">
      <is>
        <t>Gymnasium am Römerkastell Alzey</t>
      </is>
    </oc>
    <nc r="B3" t="inlineStr">
      <is>
        <t>Schulzentrum Bad Bergzabern am 30.01.2017</t>
      </is>
    </nc>
  </rcc>
</revisions>
</file>

<file path=xl/revisions/revisionLog132.xml><?xml version="1.0" encoding="utf-8"?>
<revisions xmlns="http://schemas.openxmlformats.org/spreadsheetml/2006/main" xmlns:r="http://schemas.openxmlformats.org/officeDocument/2006/relationships">
  <rcc rId="5978" sId="6" numFmtId="4">
    <nc r="R31">
      <v>6.7</v>
    </nc>
  </rcc>
  <rcc rId="5979" sId="6" numFmtId="4">
    <nc r="R32">
      <v>8.75</v>
    </nc>
  </rcc>
  <rcc rId="5980" sId="6" numFmtId="4">
    <nc r="R33">
      <v>5.55</v>
    </nc>
  </rcc>
  <rcc rId="5981" sId="6" numFmtId="4">
    <nc r="R34">
      <v>8.42</v>
    </nc>
  </rcc>
  <rcc rId="5982" sId="6" numFmtId="4">
    <nc r="R35">
      <v>6.85</v>
    </nc>
  </rcc>
  <rcc rId="5983" sId="6" numFmtId="4">
    <nc r="D32">
      <v>15.25</v>
    </nc>
  </rcc>
  <rcc rId="5984" sId="6" numFmtId="4">
    <nc r="D33">
      <v>13.5</v>
    </nc>
  </rcc>
  <rcc rId="5985" sId="6" numFmtId="4">
    <nc r="D34">
      <v>15</v>
    </nc>
  </rcc>
  <rcc rId="5986" sId="6" numFmtId="4">
    <nc r="D35">
      <v>15</v>
    </nc>
  </rcc>
  <rcc rId="5987" sId="6" numFmtId="4">
    <nc r="D36">
      <v>15.25</v>
    </nc>
  </rcc>
  <rcc rId="5988" sId="6" numFmtId="4">
    <nc r="E32">
      <v>17.5</v>
    </nc>
  </rcc>
  <rcc rId="5989" sId="6" numFmtId="4">
    <nc r="E33">
      <v>15.75</v>
    </nc>
  </rcc>
  <rcc rId="5990" sId="6" numFmtId="4">
    <nc r="E34">
      <v>14.5</v>
    </nc>
  </rcc>
  <rcc rId="5991" sId="6" numFmtId="4">
    <nc r="E35">
      <v>15</v>
    </nc>
  </rcc>
  <rcc rId="5992" sId="6" numFmtId="4">
    <nc r="E36">
      <v>15.5</v>
    </nc>
  </rcc>
  <rcc rId="5993" sId="6">
    <nc r="L31">
      <v>4</v>
    </nc>
  </rcc>
  <rcc rId="5994" sId="6">
    <nc r="L32">
      <v>4.5</v>
    </nc>
  </rcc>
  <rcc rId="5995" sId="6">
    <nc r="L33">
      <v>5.5</v>
    </nc>
  </rcc>
  <rcc rId="5996" sId="6">
    <nc r="L34">
      <v>5</v>
    </nc>
  </rcc>
</revisions>
</file>

<file path=xl/revisions/revisionLog1321.xml><?xml version="1.0" encoding="utf-8"?>
<revisions xmlns="http://schemas.openxmlformats.org/spreadsheetml/2006/main" xmlns:r="http://schemas.openxmlformats.org/officeDocument/2006/relationships">
  <rcc rId="5973" sId="6" numFmtId="4">
    <nc r="E13">
      <v>15.75</v>
    </nc>
  </rcc>
  <rcc rId="5974" sId="6" numFmtId="4">
    <nc r="E12">
      <v>17.5</v>
    </nc>
  </rcc>
  <rcc rId="5975" sId="6" numFmtId="4">
    <nc r="E14">
      <v>15.5</v>
    </nc>
  </rcc>
  <rcc rId="5976" sId="6" numFmtId="4">
    <nc r="E15">
      <v>17</v>
    </nc>
  </rcc>
  <rcc rId="5977" sId="6" numFmtId="4">
    <nc r="E16">
      <v>16</v>
    </nc>
  </rcc>
</revisions>
</file>

<file path=xl/revisions/revisionLog13211.xml><?xml version="1.0" encoding="utf-8"?>
<revisions xmlns="http://schemas.openxmlformats.org/spreadsheetml/2006/main" xmlns:r="http://schemas.openxmlformats.org/officeDocument/2006/relationships">
  <rcc rId="5621" sId="2">
    <nc r="B182" t="inlineStr">
      <is>
        <t>Dörr, Emma</t>
      </is>
    </nc>
  </rcc>
  <rcc rId="5622" sId="2">
    <nc r="C182">
      <v>6</v>
    </nc>
  </rcc>
  <rcc rId="5623" sId="2">
    <nc r="B183" t="inlineStr">
      <is>
        <t>Sieburg, Julia</t>
      </is>
    </nc>
  </rcc>
  <rcc rId="5624" sId="2">
    <nc r="C183">
      <v>4</v>
    </nc>
  </rcc>
  <rcc rId="5625" sId="2">
    <nc r="B184" t="inlineStr">
      <is>
        <t>Zimpelmann, Lina</t>
      </is>
    </nc>
  </rcc>
  <rcc rId="5626" sId="2">
    <nc r="C184">
      <v>5</v>
    </nc>
  </rcc>
  <rcc rId="5627" sId="2">
    <nc r="B185" t="inlineStr">
      <is>
        <t>Degen, Alea</t>
      </is>
    </nc>
  </rcc>
  <rcc rId="5628" sId="2">
    <nc r="C185">
      <v>4</v>
    </nc>
  </rcc>
  <rcc rId="5629" sId="2">
    <nc r="B186" t="inlineStr">
      <is>
        <t>Albrecht, Lauren</t>
      </is>
    </nc>
  </rcc>
  <rcc rId="5630" sId="2">
    <nc r="C186">
      <v>6</v>
    </nc>
  </rcc>
  <rcc rId="5631" sId="2" odxf="1" dxf="1">
    <nc r="N181" t="inlineStr">
      <is>
        <t>Dörr, Emma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32" sId="2" odxf="1" dxf="1">
    <nc r="N182" t="inlineStr">
      <is>
        <t>Sieburg, Julia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33" sId="2" odxf="1" dxf="1">
    <nc r="N183" t="inlineStr">
      <is>
        <t>Zimpelmann,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4" sId="2" odxf="1" dxf="1">
    <nc r="N184" t="inlineStr">
      <is>
        <t>Degen, Alea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5" sId="2" odxf="1" dxf="1">
    <nc r="N185" t="inlineStr">
      <is>
        <t>Albrecht, Lauren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36" sId="2" odxf="1" dxf="1">
    <nc r="Q181" t="inlineStr">
      <is>
        <t>Dörr, Emma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37" sId="2" odxf="1" dxf="1">
    <nc r="Q182" t="inlineStr">
      <is>
        <t>Sieburg, Julia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38" sId="2" odxf="1" dxf="1">
    <nc r="Q183" t="inlineStr">
      <is>
        <t>Zimpelmann,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39" sId="2" odxf="1" dxf="1">
    <nc r="Q184" t="inlineStr">
      <is>
        <t>Degen, Alea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40" sId="2" odxf="1" dxf="1">
    <nc r="Q185" t="inlineStr">
      <is>
        <t>Albrecht, Lauren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33.xml><?xml version="1.0" encoding="utf-8"?>
<revisions xmlns="http://schemas.openxmlformats.org/spreadsheetml/2006/main" xmlns:r="http://schemas.openxmlformats.org/officeDocument/2006/relationships">
  <rcc rId="5997" sId="6" numFmtId="4">
    <nc r="R41">
      <v>7.46</v>
    </nc>
  </rcc>
  <rcc rId="5998" sId="6" numFmtId="4">
    <nc r="R42">
      <v>7.53</v>
    </nc>
  </rcc>
  <rcc rId="5999" sId="6" numFmtId="4">
    <nc r="R43">
      <v>7.52</v>
    </nc>
  </rcc>
  <rcc rId="6000" sId="6" numFmtId="4">
    <nc r="R44">
      <v>6.02</v>
    </nc>
  </rcc>
  <rcc rId="6001" sId="6" numFmtId="4">
    <nc r="R45">
      <v>5.2</v>
    </nc>
  </rcc>
  <rcc rId="6002" sId="6" numFmtId="4">
    <nc r="D42">
      <v>13</v>
    </nc>
  </rcc>
  <rcc rId="6003" sId="6" numFmtId="4">
    <nc r="D43">
      <v>13.25</v>
    </nc>
  </rcc>
  <rcc rId="6004" sId="6" numFmtId="4">
    <nc r="D44">
      <v>12.75</v>
    </nc>
  </rcc>
  <rcc rId="6005" sId="6" numFmtId="4">
    <nc r="D45">
      <v>13.25</v>
    </nc>
  </rcc>
  <rcc rId="6006" sId="6" numFmtId="4">
    <nc r="D46">
      <v>6.5</v>
    </nc>
  </rcc>
  <rcc rId="6007" sId="6" numFmtId="4">
    <nc r="E42">
      <v>12.25</v>
    </nc>
  </rcc>
  <rcc rId="6008" sId="6" numFmtId="4">
    <nc r="E43">
      <v>14.25</v>
    </nc>
  </rcc>
  <rcc rId="6009" sId="6" numFmtId="4">
    <nc r="E44">
      <v>15.75</v>
    </nc>
  </rcc>
  <rcc rId="6010" sId="6" numFmtId="4">
    <nc r="E45">
      <v>13.75</v>
    </nc>
  </rcc>
  <rcc rId="6011" sId="6" numFmtId="4">
    <nc r="E46">
      <v>9</v>
    </nc>
  </rcc>
  <rcc rId="6012" sId="6">
    <nc r="L41">
      <v>3</v>
    </nc>
  </rcc>
  <rcc rId="6013" sId="6">
    <nc r="L42">
      <v>4</v>
    </nc>
  </rcc>
  <rcc rId="6014" sId="6">
    <nc r="L43">
      <v>4</v>
    </nc>
  </rcc>
  <rcc rId="6015" sId="6">
    <nc r="L44">
      <v>4.5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6147" sId="2">
    <nc r="L181">
      <v>6</v>
    </nc>
  </rcc>
  <rcc rId="6148" sId="2">
    <nc r="L182">
      <v>5.5</v>
    </nc>
  </rcc>
  <rcc rId="6149" sId="2">
    <nc r="L183">
      <v>5.5</v>
    </nc>
  </rcc>
  <rcc rId="6150" sId="2">
    <nc r="L184">
      <v>6</v>
    </nc>
  </rcc>
  <rcc rId="6151" sId="2" numFmtId="4">
    <nc r="E162">
      <v>12.5</v>
    </nc>
  </rcc>
  <rcc rId="6152" sId="2" numFmtId="4">
    <nc r="E163">
      <v>12.75</v>
    </nc>
  </rcc>
  <rcc rId="6153" sId="2" numFmtId="4">
    <nc r="E164">
      <v>13</v>
    </nc>
  </rcc>
  <rcc rId="6154" sId="2" numFmtId="4">
    <nc r="E165">
      <v>10.75</v>
    </nc>
  </rcc>
  <rcc rId="6155" sId="2" numFmtId="4">
    <nc r="E166">
      <v>10.25</v>
    </nc>
  </rcc>
  <rcc rId="6156" sId="2" numFmtId="4">
    <nc r="R85">
      <v>7.8</v>
    </nc>
  </rcc>
  <rcc rId="6157" sId="2" numFmtId="4">
    <nc r="R81">
      <v>6.6</v>
    </nc>
  </rcc>
  <rcc rId="6158" sId="2" numFmtId="4">
    <nc r="R83">
      <v>14</v>
    </nc>
  </rcc>
  <rcc rId="6159" sId="2" numFmtId="4">
    <nc r="R82">
      <v>30</v>
    </nc>
  </rcc>
  <rcc rId="6160" sId="2" numFmtId="4">
    <nc r="R84">
      <v>7.4</v>
    </nc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5202" sId="6">
    <oc r="K83" t="inlineStr">
      <is>
        <t>Synchon 1</t>
      </is>
    </oc>
    <nc r="K83" t="inlineStr">
      <is>
        <t>Synchron 1</t>
      </is>
    </nc>
  </rcc>
  <rcc rId="5203" sId="6">
    <oc r="K84" t="inlineStr">
      <is>
        <t>Sychron 2</t>
      </is>
    </oc>
    <nc r="K84" t="inlineStr">
      <is>
        <t>Synchron 2</t>
      </is>
    </nc>
  </rcc>
  <rcc rId="5204" sId="6">
    <oc r="K93" t="inlineStr">
      <is>
        <t>Synchon 1</t>
      </is>
    </oc>
    <nc r="K93" t="inlineStr">
      <is>
        <t>Synchron 1</t>
      </is>
    </nc>
  </rcc>
  <rcc rId="5205" sId="6">
    <oc r="K94" t="inlineStr">
      <is>
        <t>Sychron 2</t>
      </is>
    </oc>
    <nc r="K94" t="inlineStr">
      <is>
        <t>Synchron 2</t>
      </is>
    </nc>
  </rcc>
  <rcc rId="5206" sId="6">
    <oc r="K103" t="inlineStr">
      <is>
        <t>Synchon 1</t>
      </is>
    </oc>
    <nc r="K103" t="inlineStr">
      <is>
        <t>Synchron 1</t>
      </is>
    </nc>
  </rcc>
  <rcc rId="5207" sId="6">
    <oc r="K104" t="inlineStr">
      <is>
        <t>Sychron 2</t>
      </is>
    </oc>
    <nc r="K104" t="inlineStr">
      <is>
        <t>Synchron 2</t>
      </is>
    </nc>
  </rcc>
  <rcc rId="5208" sId="6">
    <oc r="K113" t="inlineStr">
      <is>
        <t>Synchon 1</t>
      </is>
    </oc>
    <nc r="K113" t="inlineStr">
      <is>
        <t>Synchron 1</t>
      </is>
    </nc>
  </rcc>
  <rcc rId="5209" sId="6">
    <oc r="K114" t="inlineStr">
      <is>
        <t>Sychron 2</t>
      </is>
    </oc>
    <nc r="K114" t="inlineStr">
      <is>
        <t>Synchron 2</t>
      </is>
    </nc>
  </rcc>
  <rcc rId="5210" sId="6">
    <oc r="K123" t="inlineStr">
      <is>
        <t>Synchon 1</t>
      </is>
    </oc>
    <nc r="K123" t="inlineStr">
      <is>
        <t>Synchron 1</t>
      </is>
    </nc>
  </rcc>
  <rcc rId="5211" sId="6">
    <oc r="K124" t="inlineStr">
      <is>
        <t>Sychron 2</t>
      </is>
    </oc>
    <nc r="K124" t="inlineStr">
      <is>
        <t>Synchron 2</t>
      </is>
    </nc>
  </rcc>
  <rcc rId="5212" sId="6">
    <oc r="K133" t="inlineStr">
      <is>
        <t>Synchon 1</t>
      </is>
    </oc>
    <nc r="K133" t="inlineStr">
      <is>
        <t>Synchron 1</t>
      </is>
    </nc>
  </rcc>
  <rcc rId="5213" sId="6">
    <oc r="K134" t="inlineStr">
      <is>
        <t>Sychron 2</t>
      </is>
    </oc>
    <nc r="K134" t="inlineStr">
      <is>
        <t>Synchron 2</t>
      </is>
    </nc>
  </rcc>
  <rcc rId="5214" sId="6">
    <oc r="K143" t="inlineStr">
      <is>
        <t>Synchon 1</t>
      </is>
    </oc>
    <nc r="K143" t="inlineStr">
      <is>
        <t>Synchron 1</t>
      </is>
    </nc>
  </rcc>
  <rcc rId="5215" sId="6">
    <oc r="K144" t="inlineStr">
      <is>
        <t>Sychron 2</t>
      </is>
    </oc>
    <nc r="K144" t="inlineStr">
      <is>
        <t>Synchron 2</t>
      </is>
    </nc>
  </rcc>
  <rcc rId="5216" sId="6">
    <oc r="K153" t="inlineStr">
      <is>
        <t>Synchon 1</t>
      </is>
    </oc>
    <nc r="K153" t="inlineStr">
      <is>
        <t>Synchron 1</t>
      </is>
    </nc>
  </rcc>
  <rcc rId="5217" sId="6">
    <oc r="K154" t="inlineStr">
      <is>
        <t>Sychron 2</t>
      </is>
    </oc>
    <nc r="K154" t="inlineStr">
      <is>
        <t>Synchron 2</t>
      </is>
    </nc>
  </rcc>
  <rcc rId="5218" sId="4">
    <oc r="K63" t="inlineStr">
      <is>
        <t>Synchon 1</t>
      </is>
    </oc>
    <nc r="K63" t="inlineStr">
      <is>
        <t>Synchron 1</t>
      </is>
    </nc>
  </rcc>
  <rcc rId="5219" sId="4">
    <oc r="K64" t="inlineStr">
      <is>
        <t>Sychron 2</t>
      </is>
    </oc>
    <nc r="K64" t="inlineStr">
      <is>
        <t>Synchron 2</t>
      </is>
    </nc>
  </rcc>
  <rcc rId="5220" sId="4">
    <oc r="K73" t="inlineStr">
      <is>
        <t>Synchon 1</t>
      </is>
    </oc>
    <nc r="K73" t="inlineStr">
      <is>
        <t>Synchron 1</t>
      </is>
    </nc>
  </rcc>
  <rcc rId="5221" sId="4">
    <oc r="K74" t="inlineStr">
      <is>
        <t>Sychron 2</t>
      </is>
    </oc>
    <nc r="K74" t="inlineStr">
      <is>
        <t>Synchron 2</t>
      </is>
    </nc>
  </rcc>
  <rcc rId="5222" sId="4">
    <oc r="K83" t="inlineStr">
      <is>
        <t>Synchon 1</t>
      </is>
    </oc>
    <nc r="K83" t="inlineStr">
      <is>
        <t>Synchron 1</t>
      </is>
    </nc>
  </rcc>
  <rcc rId="5223" sId="4">
    <oc r="K84" t="inlineStr">
      <is>
        <t>Sychron 2</t>
      </is>
    </oc>
    <nc r="K84" t="inlineStr">
      <is>
        <t>Synchron 2</t>
      </is>
    </nc>
  </rcc>
  <rcc rId="5224" sId="4">
    <oc r="K93" t="inlineStr">
      <is>
        <t>Synchon 1</t>
      </is>
    </oc>
    <nc r="K93" t="inlineStr">
      <is>
        <t>Synchron 1</t>
      </is>
    </nc>
  </rcc>
  <rcc rId="5225" sId="4">
    <oc r="K94" t="inlineStr">
      <is>
        <t>Sychron 2</t>
      </is>
    </oc>
    <nc r="K94" t="inlineStr">
      <is>
        <t>Synchron 2</t>
      </is>
    </nc>
  </rcc>
  <rcc rId="5226" sId="4">
    <oc r="K103" t="inlineStr">
      <is>
        <t>Synchon 1</t>
      </is>
    </oc>
    <nc r="K103" t="inlineStr">
      <is>
        <t>Synchron 1</t>
      </is>
    </nc>
  </rcc>
  <rcc rId="5227" sId="4">
    <oc r="K104" t="inlineStr">
      <is>
        <t>Sychron 2</t>
      </is>
    </oc>
    <nc r="K104" t="inlineStr">
      <is>
        <t>Synchron 2</t>
      </is>
    </nc>
  </rcc>
  <rcc rId="5228" sId="4">
    <oc r="K113" t="inlineStr">
      <is>
        <t>Synchon 1</t>
      </is>
    </oc>
    <nc r="K113" t="inlineStr">
      <is>
        <t>Synchron 1</t>
      </is>
    </nc>
  </rcc>
  <rcc rId="5229" sId="4">
    <oc r="K114" t="inlineStr">
      <is>
        <t>Sychron 2</t>
      </is>
    </oc>
    <nc r="K114" t="inlineStr">
      <is>
        <t>Synchron 2</t>
      </is>
    </nc>
  </rcc>
  <rcc rId="5230" sId="4">
    <oc r="K123" t="inlineStr">
      <is>
        <t>Synchon 1</t>
      </is>
    </oc>
    <nc r="K123" t="inlineStr">
      <is>
        <t>Synchron 1</t>
      </is>
    </nc>
  </rcc>
  <rcc rId="5231" sId="4">
    <oc r="K124" t="inlineStr">
      <is>
        <t>Sychron 2</t>
      </is>
    </oc>
    <nc r="K124" t="inlineStr">
      <is>
        <t>Synchron 2</t>
      </is>
    </nc>
  </rcc>
  <rcc rId="5232" sId="4">
    <oc r="K133" t="inlineStr">
      <is>
        <t>Synchon 1</t>
      </is>
    </oc>
    <nc r="K133" t="inlineStr">
      <is>
        <t>Synchron 1</t>
      </is>
    </nc>
  </rcc>
  <rcc rId="5233" sId="4">
    <oc r="K134" t="inlineStr">
      <is>
        <t>Sychron 2</t>
      </is>
    </oc>
    <nc r="K134" t="inlineStr">
      <is>
        <t>Synchron 2</t>
      </is>
    </nc>
  </rcc>
  <rcc rId="5234" sId="4">
    <oc r="K143" t="inlineStr">
      <is>
        <t>Synchon 1</t>
      </is>
    </oc>
    <nc r="K143" t="inlineStr">
      <is>
        <t>Synchron 1</t>
      </is>
    </nc>
  </rcc>
  <rcc rId="5235" sId="4">
    <oc r="K144" t="inlineStr">
      <is>
        <t>Sychron 2</t>
      </is>
    </oc>
    <nc r="K144" t="inlineStr">
      <is>
        <t>Synchron 2</t>
      </is>
    </nc>
  </rcc>
  <rcc rId="5236" sId="4">
    <oc r="K153" t="inlineStr">
      <is>
        <t>Synchon 1</t>
      </is>
    </oc>
    <nc r="K153" t="inlineStr">
      <is>
        <t>Synchron 1</t>
      </is>
    </nc>
  </rcc>
  <rcc rId="5237" sId="4">
    <oc r="K154" t="inlineStr">
      <is>
        <t>Sychron 2</t>
      </is>
    </oc>
    <nc r="K154" t="inlineStr">
      <is>
        <t>Synchron 2</t>
      </is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5182" sId="4" numFmtId="4">
    <nc r="D52">
      <v>1</v>
    </nc>
  </rcc>
  <rcc rId="5183" sId="4" numFmtId="4">
    <nc r="D53">
      <v>1</v>
    </nc>
  </rcc>
  <rcc rId="5184" sId="4" numFmtId="4">
    <nc r="D54">
      <v>1</v>
    </nc>
  </rcc>
  <rcc rId="5185" sId="4" numFmtId="4">
    <nc r="D55">
      <v>1</v>
    </nc>
  </rcc>
  <rcc rId="5186" sId="4" numFmtId="4">
    <nc r="D56">
      <v>1</v>
    </nc>
  </rcc>
  <rcc rId="5187" sId="4" numFmtId="4">
    <nc r="E52">
      <v>1</v>
    </nc>
  </rcc>
  <rcc rId="5188" sId="4" numFmtId="4">
    <nc r="E53">
      <v>1</v>
    </nc>
  </rcc>
  <rcc rId="5189" sId="4" numFmtId="4">
    <nc r="E54">
      <v>1</v>
    </nc>
  </rcc>
  <rcc rId="5190" sId="4" numFmtId="4">
    <nc r="E55">
      <v>1</v>
    </nc>
  </rcc>
  <rcc rId="5191" sId="4" numFmtId="4">
    <nc r="E56">
      <v>1</v>
    </nc>
  </rcc>
  <rcc rId="5192" sId="4">
    <oc r="K43" t="inlineStr">
      <is>
        <t>Synchon 1</t>
      </is>
    </oc>
    <nc r="K43" t="inlineStr">
      <is>
        <t>Synchron 1</t>
      </is>
    </nc>
  </rcc>
  <rcc rId="5193" sId="4">
    <oc r="K44" t="inlineStr">
      <is>
        <t>Sychron 2</t>
      </is>
    </oc>
    <nc r="K44" t="inlineStr">
      <is>
        <t>Synchron 2</t>
      </is>
    </nc>
  </rcc>
  <rcc rId="5194" sId="4">
    <oc r="K53" t="inlineStr">
      <is>
        <t>Synchon 1</t>
      </is>
    </oc>
    <nc r="K53" t="inlineStr">
      <is>
        <t>Synchron 1</t>
      </is>
    </nc>
  </rcc>
  <rcc rId="5195" sId="4">
    <oc r="K54" t="inlineStr">
      <is>
        <t>Sychron 2</t>
      </is>
    </oc>
    <nc r="K54" t="inlineStr">
      <is>
        <t>Synchron 2</t>
      </is>
    </nc>
  </rcc>
  <rcc rId="5196" sId="6">
    <oc r="K53" t="inlineStr">
      <is>
        <t>Synchon 1</t>
      </is>
    </oc>
    <nc r="K53" t="inlineStr">
      <is>
        <t>Synchron 1</t>
      </is>
    </nc>
  </rcc>
  <rcc rId="5197" sId="6">
    <oc r="K54" t="inlineStr">
      <is>
        <t>Sychron 2</t>
      </is>
    </oc>
    <nc r="K54" t="inlineStr">
      <is>
        <t>Synchron 2</t>
      </is>
    </nc>
  </rcc>
  <rcc rId="5198" sId="6">
    <oc r="K63" t="inlineStr">
      <is>
        <t>Synchon 1</t>
      </is>
    </oc>
    <nc r="K63" t="inlineStr">
      <is>
        <t>Synchron 1</t>
      </is>
    </nc>
  </rcc>
  <rcc rId="5199" sId="6">
    <oc r="K64" t="inlineStr">
      <is>
        <t>Sychron 2</t>
      </is>
    </oc>
    <nc r="K64" t="inlineStr">
      <is>
        <t>Synchron 2</t>
      </is>
    </nc>
  </rcc>
  <rcc rId="5200" sId="6">
    <oc r="K73" t="inlineStr">
      <is>
        <t>Synchon 1</t>
      </is>
    </oc>
    <nc r="K73" t="inlineStr">
      <is>
        <t>Synchron 1</t>
      </is>
    </nc>
  </rcc>
  <rcc rId="5201" sId="6">
    <oc r="K74" t="inlineStr">
      <is>
        <t>Sychron 2</t>
      </is>
    </oc>
    <nc r="K74" t="inlineStr">
      <is>
        <t>Synchron 2</t>
      </is>
    </nc>
  </rcc>
</revisions>
</file>

<file path=xl/revisions/revisionLog14111.xml><?xml version="1.0" encoding="utf-8"?>
<revisions xmlns="http://schemas.openxmlformats.org/spreadsheetml/2006/main" xmlns:r="http://schemas.openxmlformats.org/officeDocument/2006/relationships">
  <rcc rId="5078" sId="6">
    <nc r="N31" t="inlineStr">
      <is>
        <t>Wild, Annabell</t>
      </is>
    </nc>
  </rcc>
  <rcc rId="5079" sId="6">
    <nc r="N32" t="inlineStr">
      <is>
        <t>Lorenz, Sarah</t>
      </is>
    </nc>
  </rcc>
  <rcc rId="5080" sId="6">
    <nc r="N33" t="inlineStr">
      <is>
        <t>Hauf, Torben</t>
      </is>
    </nc>
  </rcc>
  <rcc rId="5081" sId="6">
    <nc r="N34" t="inlineStr">
      <is>
        <t>Reichenecker, Marc</t>
      </is>
    </nc>
  </rcc>
  <rcc rId="5082" sId="6">
    <nc r="N35" t="inlineStr">
      <is>
        <t>Ongun, Yalin</t>
      </is>
    </nc>
  </rcc>
  <rcc rId="5083" sId="6">
    <nc r="Q31" t="inlineStr">
      <is>
        <t>Wild, Annabell</t>
      </is>
    </nc>
  </rcc>
  <rcc rId="5084" sId="6">
    <nc r="Q32" t="inlineStr">
      <is>
        <t>Lorenz, Sarah</t>
      </is>
    </nc>
  </rcc>
  <rcc rId="5085" sId="6">
    <nc r="Q33" t="inlineStr">
      <is>
        <t>Hauf, Torben</t>
      </is>
    </nc>
  </rcc>
  <rcc rId="5086" sId="6">
    <nc r="Q34" t="inlineStr">
      <is>
        <t>Reichenecker, Marc</t>
      </is>
    </nc>
  </rcc>
  <rcc rId="5087" sId="6">
    <nc r="Q35" t="inlineStr">
      <is>
        <t>Ongun, Yalin</t>
      </is>
    </nc>
  </rcc>
  <rcc rId="5088" sId="6">
    <nc r="N41" t="inlineStr">
      <is>
        <t>Wild, Benjamin</t>
      </is>
    </nc>
  </rcc>
  <rcc rId="5089" sId="6">
    <nc r="N42" t="inlineStr">
      <is>
        <t>Hoffmann, Philipp</t>
      </is>
    </nc>
  </rcc>
  <rcc rId="5090" sId="6">
    <nc r="N43" t="inlineStr">
      <is>
        <t>Happersberger, Anouk</t>
      </is>
    </nc>
  </rcc>
  <rcc rId="5091" sId="6">
    <nc r="N44" t="inlineStr">
      <is>
        <t>Wietzke, Torben</t>
      </is>
    </nc>
  </rcc>
  <rcc rId="5092" sId="6">
    <nc r="N45" t="inlineStr">
      <is>
        <t>Martin, Jack</t>
      </is>
    </nc>
  </rcc>
  <rcc rId="5093" sId="6">
    <nc r="Q41" t="inlineStr">
      <is>
        <t>Wild, Benjamin</t>
      </is>
    </nc>
  </rcc>
  <rcc rId="5094" sId="6">
    <nc r="Q42" t="inlineStr">
      <is>
        <t>Hoffmann, Philipp</t>
      </is>
    </nc>
  </rcc>
  <rcc rId="5095" sId="6">
    <nc r="Q43" t="inlineStr">
      <is>
        <t>Happersberger, Anouk</t>
      </is>
    </nc>
  </rcc>
  <rcc rId="5096" sId="6">
    <nc r="Q44" t="inlineStr">
      <is>
        <t>Wietzke, Torben</t>
      </is>
    </nc>
  </rcc>
  <rcc rId="5097" sId="6">
    <nc r="Q45" t="inlineStr">
      <is>
        <t>Martin, Jack</t>
      </is>
    </nc>
  </rcc>
  <rcc rId="5098" sId="6">
    <oc r="K13" t="inlineStr">
      <is>
        <t>Synchon 1</t>
      </is>
    </oc>
    <nc r="K13" t="inlineStr">
      <is>
        <t>Synchron 1</t>
      </is>
    </nc>
  </rcc>
  <rcc rId="5099" sId="6">
    <oc r="K14" t="inlineStr">
      <is>
        <t>Sychron 2</t>
      </is>
    </oc>
    <nc r="K14" t="inlineStr">
      <is>
        <t>Synchron 2</t>
      </is>
    </nc>
  </rcc>
  <rcc rId="5100" sId="6">
    <oc r="K33" t="inlineStr">
      <is>
        <t>Synchon 1</t>
      </is>
    </oc>
    <nc r="K33" t="inlineStr">
      <is>
        <t>Synchron 1</t>
      </is>
    </nc>
  </rcc>
  <rcc rId="5101" sId="6">
    <oc r="K34" t="inlineStr">
      <is>
        <t>Sychron 2</t>
      </is>
    </oc>
    <nc r="K34" t="inlineStr">
      <is>
        <t>Synchron 2</t>
      </is>
    </nc>
  </rcc>
  <rcc rId="5102" sId="6">
    <oc r="K43" t="inlineStr">
      <is>
        <t>Synchon 1</t>
      </is>
    </oc>
    <nc r="K43" t="inlineStr">
      <is>
        <t>Synchron 1</t>
      </is>
    </nc>
  </rcc>
  <rcc rId="5103" sId="6">
    <oc r="K44" t="inlineStr">
      <is>
        <t>Sychron 2</t>
      </is>
    </oc>
    <nc r="K44" t="inlineStr">
      <is>
        <t>Synchron 2</t>
      </is>
    </nc>
  </rcc>
</revisions>
</file>

<file path=xl/revisions/revisionLog141111.xml><?xml version="1.0" encoding="utf-8"?>
<revisions xmlns="http://schemas.openxmlformats.org/spreadsheetml/2006/main" xmlns:r="http://schemas.openxmlformats.org/officeDocument/2006/relationships">
  <rcc rId="5068" sId="6">
    <nc r="B42" t="inlineStr">
      <is>
        <t>Wild, Benjamin</t>
      </is>
    </nc>
  </rcc>
  <rcc rId="5069" sId="6">
    <nc r="C42">
      <v>9</v>
    </nc>
  </rcc>
  <rcc rId="5070" sId="6">
    <nc r="B43" t="inlineStr">
      <is>
        <t>Hoffmann, Philipp</t>
      </is>
    </nc>
  </rcc>
  <rcc rId="5071" sId="6">
    <nc r="C43">
      <v>9</v>
    </nc>
  </rcc>
  <rcc rId="5072" sId="6">
    <nc r="B44" t="inlineStr">
      <is>
        <t>Happersberger, Anouk</t>
      </is>
    </nc>
  </rcc>
  <rcc rId="5073" sId="6">
    <nc r="C44">
      <v>7</v>
    </nc>
  </rcc>
  <rcc rId="5074" sId="6">
    <nc r="B45" t="inlineStr">
      <is>
        <t>Wietzke, Torben</t>
      </is>
    </nc>
  </rcc>
  <rcc rId="5075" sId="6">
    <nc r="C45">
      <v>7</v>
    </nc>
  </rcc>
  <rcc rId="5076" sId="6">
    <nc r="B46" t="inlineStr">
      <is>
        <t>Martin, Jack</t>
      </is>
    </nc>
  </rcc>
  <rcc rId="5077" sId="6">
    <nc r="C46">
      <v>6</v>
    </nc>
  </rcc>
</revisions>
</file>

<file path=xl/revisions/revisionLog1411111.xml><?xml version="1.0" encoding="utf-8"?>
<revisions xmlns="http://schemas.openxmlformats.org/spreadsheetml/2006/main" xmlns:r="http://schemas.openxmlformats.org/officeDocument/2006/relationships">
  <rcc rId="5058" sId="6">
    <nc r="B32" t="inlineStr">
      <is>
        <t>Wild, Annabell</t>
      </is>
    </nc>
  </rcc>
  <rcc rId="5059" sId="6">
    <nc r="C32">
      <v>7</v>
    </nc>
  </rcc>
  <rcc rId="5060" sId="6">
    <nc r="B33" t="inlineStr">
      <is>
        <t>Lorenz, Sarah</t>
      </is>
    </nc>
  </rcc>
  <rcc rId="5061" sId="6">
    <nc r="C33">
      <v>9</v>
    </nc>
  </rcc>
  <rcc rId="5062" sId="6">
    <nc r="B34" t="inlineStr">
      <is>
        <t>Hauf, Torben</t>
      </is>
    </nc>
  </rcc>
  <rcc rId="5063" sId="6">
    <nc r="C34">
      <v>8</v>
    </nc>
  </rcc>
  <rcc rId="5064" sId="6">
    <nc r="B35" t="inlineStr">
      <is>
        <t>Reichenecker, Marc</t>
      </is>
    </nc>
  </rcc>
  <rcc rId="5065" sId="6">
    <nc r="C35">
      <v>8</v>
    </nc>
  </rcc>
  <rcc rId="5066" sId="6">
    <nc r="B36" t="inlineStr">
      <is>
        <t>Ongun, Yalin</t>
      </is>
    </nc>
  </rcc>
  <rcc rId="5067" sId="6">
    <nc r="C36">
      <v>7</v>
    </nc>
  </rcc>
</revisions>
</file>

<file path=xl/revisions/revisionLog142.xml><?xml version="1.0" encoding="utf-8"?>
<revisions xmlns="http://schemas.openxmlformats.org/spreadsheetml/2006/main" xmlns:r="http://schemas.openxmlformats.org/officeDocument/2006/relationships">
  <rcc rId="6035" sId="6" numFmtId="4">
    <nc r="O31">
      <v>5.35</v>
    </nc>
  </rcc>
  <rcc rId="6036" sId="6" numFmtId="4">
    <nc r="O32">
      <v>4.5</v>
    </nc>
  </rcc>
  <rcc rId="6037" sId="6" numFmtId="4">
    <nc r="O33">
      <v>4.58</v>
    </nc>
  </rcc>
  <rcc rId="6038" sId="6" numFmtId="4">
    <nc r="O34">
      <v>4.82</v>
    </nc>
  </rcc>
  <rcc rId="6039" sId="6" numFmtId="4">
    <nc r="O35">
      <v>5</v>
    </nc>
  </rcc>
  <rcc rId="6040" sId="6" numFmtId="4">
    <nc r="O41">
      <v>4.47</v>
    </nc>
  </rcc>
  <rcc rId="6041" sId="6" numFmtId="4">
    <nc r="O42">
      <v>4.7300000000000004</v>
    </nc>
  </rcc>
  <rcc rId="6042" sId="6" numFmtId="4">
    <nc r="O43">
      <v>5.76</v>
    </nc>
  </rcc>
  <rcc rId="6043" sId="6" numFmtId="4">
    <nc r="O44">
      <v>5.55</v>
    </nc>
  </rcc>
  <rcc rId="6044" sId="6" numFmtId="4">
    <nc r="O45">
      <v>5</v>
    </nc>
  </rcc>
  <rcc rId="6045" sId="5" numFmtId="4">
    <nc r="D24">
      <v>15.5</v>
    </nc>
  </rcc>
  <rcc rId="6046" sId="5" numFmtId="4">
    <nc r="D23">
      <v>16.25</v>
    </nc>
  </rcc>
  <rcc rId="6047" sId="5" numFmtId="4">
    <nc r="D22">
      <v>17</v>
    </nc>
  </rcc>
  <rcc rId="6048" sId="5" numFmtId="4">
    <nc r="D26">
      <v>16.75</v>
    </nc>
  </rcc>
  <rcc rId="6049" sId="5" numFmtId="4">
    <nc r="D25">
      <v>16.75</v>
    </nc>
  </rcc>
  <rcc rId="6050" sId="5" numFmtId="4">
    <nc r="E36">
      <v>13</v>
    </nc>
  </rcc>
  <rcc rId="6051" sId="5" numFmtId="4">
    <nc r="E33">
      <v>12</v>
    </nc>
  </rcc>
  <rcc rId="6052" sId="5" numFmtId="4">
    <nc r="E32">
      <v>13.25</v>
    </nc>
  </rcc>
  <rcc rId="6053" sId="5" numFmtId="4">
    <nc r="E35">
      <v>8.75</v>
    </nc>
  </rcc>
  <rcc rId="6054" sId="5" numFmtId="4">
    <nc r="E34">
      <v>7.75</v>
    </nc>
  </rcc>
  <rcc rId="6055" sId="5">
    <nc r="L11">
      <v>5.5</v>
    </nc>
  </rcc>
  <rcc rId="6056" sId="5">
    <nc r="L12">
      <v>4.5</v>
    </nc>
  </rcc>
  <rcc rId="6057" sId="5">
    <nc r="L13">
      <v>4</v>
    </nc>
  </rcc>
  <rcc rId="6058" sId="5">
    <nc r="L14">
      <v>4</v>
    </nc>
  </rcc>
</revisions>
</file>

<file path=xl/revisions/revisionLog1421.xml><?xml version="1.0" encoding="utf-8"?>
<revisions xmlns="http://schemas.openxmlformats.org/spreadsheetml/2006/main" xmlns:r="http://schemas.openxmlformats.org/officeDocument/2006/relationships">
  <rcc rId="6031" sId="6">
    <nc r="L11">
      <v>5</v>
    </nc>
  </rcc>
  <rcc rId="6032" sId="6">
    <nc r="L12">
      <v>5</v>
    </nc>
  </rcc>
  <rcc rId="6033" sId="6">
    <nc r="L13">
      <v>5</v>
    </nc>
  </rcc>
  <rcc rId="6034" sId="6">
    <nc r="L14">
      <v>5</v>
    </nc>
  </rcc>
</revisions>
</file>

<file path=xl/revisions/revisionLog14211.xml><?xml version="1.0" encoding="utf-8"?>
<revisions xmlns="http://schemas.openxmlformats.org/spreadsheetml/2006/main" xmlns:r="http://schemas.openxmlformats.org/officeDocument/2006/relationships">
  <rcc rId="5779" sId="5">
    <oc r="B13" t="inlineStr">
      <is>
        <t>Osterkamp, Dominique</t>
      </is>
    </oc>
    <nc r="B13" t="inlineStr">
      <is>
        <t>Palmarini, Lorenz</t>
      </is>
    </nc>
  </rcc>
  <rcc rId="5780" sId="5">
    <oc r="N12" t="inlineStr">
      <is>
        <t>Osterkamp, Dominique</t>
      </is>
    </oc>
    <nc r="N12" t="inlineStr">
      <is>
        <t>Palmarini, Lorenz</t>
      </is>
    </nc>
  </rcc>
  <rcc rId="5781" sId="5">
    <oc r="Q12" t="inlineStr">
      <is>
        <t>Osterkamp, Dominique</t>
      </is>
    </oc>
    <nc r="Q12" t="inlineStr">
      <is>
        <t>Palmarini, Lorenz</t>
      </is>
    </nc>
  </rcc>
</revisions>
</file>

<file path=xl/revisions/revisionLog143.xml><?xml version="1.0" encoding="utf-8"?>
<revisions xmlns="http://schemas.openxmlformats.org/spreadsheetml/2006/main" xmlns:r="http://schemas.openxmlformats.org/officeDocument/2006/relationships">
  <rcc rId="6129" sId="2">
    <nc r="L191">
      <v>3.5</v>
    </nc>
  </rcc>
  <rcc rId="6130" sId="2">
    <nc r="L192">
      <v>4</v>
    </nc>
  </rcc>
  <rcc rId="6131" sId="2">
    <nc r="L193">
      <v>3.5</v>
    </nc>
  </rcc>
  <rcc rId="6132" sId="2">
    <nc r="L194">
      <v>4</v>
    </nc>
  </rcc>
  <rcc rId="6133" sId="2" numFmtId="4">
    <nc r="R215">
      <v>10.1</v>
    </nc>
  </rcc>
  <rcc rId="6134" sId="2" numFmtId="4">
    <nc r="R212">
      <v>6</v>
    </nc>
  </rcc>
  <rcc rId="6135" sId="2" numFmtId="4">
    <nc r="R214">
      <v>7.1</v>
    </nc>
  </rcc>
  <rcc rId="6136" sId="2" numFmtId="4">
    <nc r="R213">
      <v>6.2</v>
    </nc>
  </rcc>
  <rcc rId="6137" sId="2" numFmtId="4">
    <nc r="R211">
      <v>6.2</v>
    </nc>
  </rcc>
  <rcc rId="6138" sId="2" numFmtId="4">
    <nc r="R121">
      <v>11.6</v>
    </nc>
  </rcc>
  <rcc rId="6139" sId="2" numFmtId="4">
    <nc r="R123">
      <v>5.2</v>
    </nc>
  </rcc>
  <rcc rId="6140" sId="2" numFmtId="4">
    <nc r="R124">
      <v>9.1</v>
    </nc>
  </rcc>
  <rcc rId="6141" sId="2" numFmtId="4">
    <nc r="R122">
      <v>7.8</v>
    </nc>
  </rcc>
  <rcc rId="6142" sId="2" numFmtId="4">
    <nc r="R125">
      <v>7.7</v>
    </nc>
  </rcc>
</revisions>
</file>

<file path=xl/revisions/revisionLog1431.xml><?xml version="1.0" encoding="utf-8"?>
<revisions xmlns="http://schemas.openxmlformats.org/spreadsheetml/2006/main" xmlns:r="http://schemas.openxmlformats.org/officeDocument/2006/relationships">
  <rcc rId="6120" sId="2">
    <oc r="B203" t="inlineStr">
      <is>
        <t>Bouquet, Mia</t>
      </is>
    </oc>
    <nc r="B203" t="inlineStr">
      <is>
        <t>Baumann, Aaron</t>
      </is>
    </nc>
  </rcc>
  <rcc rId="6121" sId="2">
    <oc r="B204" t="inlineStr">
      <is>
        <t>Holstein, Sophie</t>
      </is>
    </oc>
    <nc r="B204" t="inlineStr">
      <is>
        <t>Wunderberg , Johann</t>
      </is>
    </nc>
  </rcc>
  <rcc rId="6122" sId="2">
    <oc r="N202" t="inlineStr">
      <is>
        <t>Bouquet, Mia</t>
      </is>
    </oc>
    <nc r="N202" t="inlineStr">
      <is>
        <t>Baumann, Aaron</t>
      </is>
    </nc>
  </rcc>
  <rcc rId="6123" sId="2">
    <oc r="N203" t="inlineStr">
      <is>
        <t>Holstein, Sophie</t>
      </is>
    </oc>
    <nc r="N203" t="inlineStr">
      <is>
        <t>Wunderberg , Johann</t>
      </is>
    </nc>
  </rcc>
  <rcc rId="6124" sId="2">
    <oc r="Q202" t="inlineStr">
      <is>
        <t>Bouquet, Mia</t>
      </is>
    </oc>
    <nc r="Q202" t="inlineStr">
      <is>
        <t>Baumann, Aaron</t>
      </is>
    </nc>
  </rcc>
  <rcc rId="6125" sId="2">
    <oc r="Q203" t="inlineStr">
      <is>
        <t>Holstein, Sophie</t>
      </is>
    </oc>
    <nc r="Q203" t="inlineStr">
      <is>
        <t>Wunderberg , Johann</t>
      </is>
    </nc>
  </rcc>
  <rcc rId="6126" sId="2">
    <oc r="B136" t="inlineStr">
      <is>
        <t>Junker, Simon</t>
      </is>
    </oc>
    <nc r="B136" t="inlineStr">
      <is>
        <t>Eitel, Leon</t>
      </is>
    </nc>
  </rcc>
  <rcc rId="6127" sId="2" xfDxf="1" dxf="1">
    <oc r="N135" t="inlineStr">
      <is>
        <t>Junker, Simon</t>
      </is>
    </oc>
    <nc r="N135" t="inlineStr">
      <is>
        <t>Eitel, Leon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6128" sId="2" xfDxf="1" dxf="1">
    <oc r="Q135" t="inlineStr">
      <is>
        <t>Junker, Simon</t>
      </is>
    </oc>
    <nc r="Q135" t="inlineStr">
      <is>
        <t>Eitel, Leon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4311.xml><?xml version="1.0" encoding="utf-8"?>
<revisions xmlns="http://schemas.openxmlformats.org/spreadsheetml/2006/main" xmlns:r="http://schemas.openxmlformats.org/officeDocument/2006/relationships">
  <rcc rId="6114" sId="2">
    <oc r="B34" t="inlineStr">
      <is>
        <t>Wölfl, Jule</t>
      </is>
    </oc>
    <nc r="B34" t="inlineStr">
      <is>
        <t>Chamier ,Laureen</t>
      </is>
    </nc>
  </rcc>
  <rcc rId="6115" sId="2" xfDxf="1" dxf="1">
    <oc r="N33" t="inlineStr">
      <is>
        <t>Wölfl, Jule</t>
      </is>
    </oc>
    <nc r="N33" t="inlineStr">
      <is>
        <t>Chamier ,Laureen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6116" sId="2" xfDxf="1" dxf="1">
    <oc r="Q33" t="inlineStr">
      <is>
        <t>Wölfl, Jule</t>
      </is>
    </oc>
    <nc r="Q33" t="inlineStr">
      <is>
        <t>Chamier ,Laureen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6117" sId="2">
    <oc r="B42" t="inlineStr">
      <is>
        <t>Chamier, Laureen</t>
      </is>
    </oc>
    <nc r="B42" t="inlineStr">
      <is>
        <t>Herkommer, Hannah</t>
      </is>
    </nc>
  </rcc>
  <rcc rId="6118" sId="2" xfDxf="1" dxf="1">
    <oc r="N41" t="inlineStr">
      <is>
        <t>Chamier, Laureen</t>
      </is>
    </oc>
    <nc r="N41" t="inlineStr">
      <is>
        <t>Herkommer, Hannah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19" sId="2" xfDxf="1" dxf="1">
    <oc r="Q41" t="inlineStr">
      <is>
        <t>Chamier, Laureen</t>
      </is>
    </oc>
    <nc r="Q41" t="inlineStr">
      <is>
        <t>Herkommer, Hannah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</revisions>
</file>

<file path=xl/revisions/revisionLog143111.xml><?xml version="1.0" encoding="utf-8"?>
<revisions xmlns="http://schemas.openxmlformats.org/spreadsheetml/2006/main" xmlns:r="http://schemas.openxmlformats.org/officeDocument/2006/relationships">
  <rcc rId="6059" sId="5">
    <nc r="L31">
      <v>3.5</v>
    </nc>
  </rcc>
  <rcc rId="6060" sId="5">
    <nc r="L32">
      <v>3.5</v>
    </nc>
  </rcc>
  <rcc rId="6061" sId="5">
    <nc r="L33">
      <v>3</v>
    </nc>
  </rcc>
  <rcc rId="6062" sId="5">
    <nc r="L34">
      <v>2.5</v>
    </nc>
  </rcc>
  <rcc rId="6063" sId="5" numFmtId="4">
    <nc r="D52">
      <v>17.5</v>
    </nc>
  </rcc>
  <rcc rId="6064" sId="5" numFmtId="4">
    <nc r="D53">
      <v>16.75</v>
    </nc>
  </rcc>
  <rcc rId="6065" sId="5" numFmtId="4">
    <nc r="D54">
      <v>16.5</v>
    </nc>
  </rcc>
  <rcc rId="6066" sId="5" numFmtId="4">
    <nc r="D55">
      <v>15.75</v>
    </nc>
  </rcc>
  <rcc rId="6067" sId="5" numFmtId="4">
    <nc r="D56">
      <v>14.75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6181" sId="2">
    <oc r="N191" t="inlineStr">
      <is>
        <t>Baumann, Sina</t>
      </is>
    </oc>
    <nc r="N191" t="inlineStr">
      <is>
        <t>Rayher, Selina</t>
      </is>
    </nc>
  </rcc>
  <rcc rId="6182" sId="2" xfDxf="1" dxf="1">
    <oc r="Q191" t="inlineStr">
      <is>
        <t>Baumann, Sina</t>
      </is>
    </oc>
    <nc r="Q191" t="inlineStr">
      <is>
        <t>Rayher, Selina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83" sId="2" xfDxf="1" dxf="1">
    <oc r="B192" t="inlineStr">
      <is>
        <t>Baumann, Sina</t>
      </is>
    </oc>
    <nc r="B192" t="inlineStr">
      <is>
        <t>Rayher, Selina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6184" sId="2" numFmtId="4">
    <nc r="O191">
      <v>4.3499999999999996</v>
    </nc>
  </rcc>
  <rcc rId="6185" sId="2" numFmtId="4">
    <nc r="O192">
      <v>4.2300000000000004</v>
    </nc>
  </rcc>
  <rcc rId="6186" sId="2" numFmtId="4">
    <nc r="O193">
      <v>4.88</v>
    </nc>
  </rcc>
  <rcc rId="6187" sId="2" numFmtId="4">
    <nc r="O194">
      <v>5.88</v>
    </nc>
  </rcc>
  <rcc rId="6188" sId="2" numFmtId="4">
    <nc r="O195">
      <v>5.39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>
  <rcc rId="5331" sId="2">
    <nc r="N21" t="inlineStr">
      <is>
        <t>Frorath, Alica</t>
      </is>
    </nc>
  </rcc>
  <rcc rId="5332" sId="2">
    <nc r="N22" t="inlineStr">
      <is>
        <t>Heck, Marie</t>
      </is>
    </nc>
  </rcc>
  <rcc rId="5333" sId="2">
    <nc r="N23" t="inlineStr">
      <is>
        <t>Demin, Wiana</t>
      </is>
    </nc>
  </rcc>
  <rcc rId="5334" sId="2">
    <nc r="N24" t="inlineStr">
      <is>
        <t>Alsleben, Marco</t>
      </is>
    </nc>
  </rcc>
  <rcc rId="5335" sId="2">
    <nc r="N25" t="inlineStr">
      <is>
        <t>Kobus, Amelia</t>
      </is>
    </nc>
  </rcc>
  <rcc rId="5336" sId="2">
    <nc r="Q21" t="inlineStr">
      <is>
        <t>Frorath, Alica</t>
      </is>
    </nc>
  </rcc>
  <rcc rId="5337" sId="2">
    <nc r="Q22" t="inlineStr">
      <is>
        <t>Heck, Marie</t>
      </is>
    </nc>
  </rcc>
  <rcc rId="5338" sId="2">
    <nc r="Q23" t="inlineStr">
      <is>
        <t>Demin, Wiana</t>
      </is>
    </nc>
  </rcc>
  <rcc rId="5339" sId="2">
    <nc r="Q24" t="inlineStr">
      <is>
        <t>Alsleben, Marco</t>
      </is>
    </nc>
  </rcc>
  <rcc rId="5340" sId="2">
    <nc r="Q25" t="inlineStr">
      <is>
        <t>Kobus, Amelia</t>
      </is>
    </nc>
  </rcc>
  <rcc rId="5341" sId="2">
    <nc r="B32" t="inlineStr">
      <is>
        <t>Wichmann, Lotta</t>
      </is>
    </nc>
  </rcc>
  <rcc rId="5342" sId="2">
    <nc r="C32">
      <v>4</v>
    </nc>
  </rcc>
  <rcc rId="5343" sId="2">
    <nc r="B33" t="inlineStr">
      <is>
        <t>Matthias, Megan</t>
      </is>
    </nc>
  </rcc>
  <rcc rId="5344" sId="2">
    <nc r="C33">
      <v>4</v>
    </nc>
  </rcc>
  <rcc rId="5345" sId="2">
    <nc r="B34" t="inlineStr">
      <is>
        <t>Wölfl, Jule</t>
      </is>
    </nc>
  </rcc>
  <rcc rId="5346" sId="2">
    <nc r="C34">
      <v>5</v>
    </nc>
  </rcc>
  <rcc rId="5347" sId="2">
    <nc r="B35" t="inlineStr">
      <is>
        <t>Schnörringer, Marie</t>
      </is>
    </nc>
  </rcc>
  <rcc rId="5348" sId="2">
    <nc r="C35">
      <v>5</v>
    </nc>
  </rcc>
  <rcc rId="5349" sId="2">
    <nc r="B36" t="inlineStr">
      <is>
        <t>Garrecht, Lena</t>
      </is>
    </nc>
  </rcc>
  <rcc rId="5350" sId="2">
    <nc r="C36">
      <v>6</v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5311" sId="2">
    <nc r="N11" t="inlineStr">
      <is>
        <t>Butz, Philipp</t>
      </is>
    </nc>
  </rcc>
  <rcc rId="5312" sId="2">
    <nc r="N12" t="inlineStr">
      <is>
        <t>Roßa, Philipp</t>
      </is>
    </nc>
  </rcc>
  <rcc rId="5313" sId="2">
    <nc r="N13" t="inlineStr">
      <is>
        <t>Volz, Nele</t>
      </is>
    </nc>
  </rcc>
  <rcc rId="5314" sId="2">
    <nc r="N14" t="inlineStr">
      <is>
        <t>Förster, Janina</t>
      </is>
    </nc>
  </rcc>
  <rcc rId="5315" sId="2">
    <nc r="N15" t="inlineStr">
      <is>
        <t>Quester, Ina</t>
      </is>
    </nc>
  </rcc>
  <rcc rId="5316" sId="2">
    <nc r="Q11" t="inlineStr">
      <is>
        <t>Butz, Philipp</t>
      </is>
    </nc>
  </rcc>
  <rcc rId="5317" sId="2">
    <nc r="Q12" t="inlineStr">
      <is>
        <t>Roßa, Philipp</t>
      </is>
    </nc>
  </rcc>
  <rcc rId="5318" sId="2">
    <nc r="Q13" t="inlineStr">
      <is>
        <t>Volz, Nele</t>
      </is>
    </nc>
  </rcc>
  <rcc rId="5319" sId="2">
    <nc r="Q14" t="inlineStr">
      <is>
        <t>Förster, Janina</t>
      </is>
    </nc>
  </rcc>
  <rcc rId="5320" sId="2">
    <nc r="Q15" t="inlineStr">
      <is>
        <t>Quester, Ina</t>
      </is>
    </nc>
  </rcc>
  <rcc rId="5321" sId="2">
    <nc r="B22" t="inlineStr">
      <is>
        <t>Frorath, Alica</t>
      </is>
    </nc>
  </rcc>
  <rcc rId="5322" sId="2">
    <nc r="C22">
      <v>5</v>
    </nc>
  </rcc>
  <rcc rId="5323" sId="2">
    <nc r="B23" t="inlineStr">
      <is>
        <t>Heck, Marie</t>
      </is>
    </nc>
  </rcc>
  <rcc rId="5324" sId="2">
    <nc r="C23">
      <v>4</v>
    </nc>
  </rcc>
  <rcc rId="5325" sId="2">
    <nc r="B24" t="inlineStr">
      <is>
        <t>Demin, Wiana</t>
      </is>
    </nc>
  </rcc>
  <rcc rId="5326" sId="2">
    <nc r="C24">
      <v>5</v>
    </nc>
  </rcc>
  <rcc rId="5327" sId="2">
    <nc r="B25" t="inlineStr">
      <is>
        <t>Alsleben, Marco</t>
      </is>
    </nc>
  </rcc>
  <rcc rId="5328" sId="2">
    <nc r="C25">
      <v>6</v>
    </nc>
  </rcc>
  <rcc rId="5329" sId="2">
    <nc r="B26" t="inlineStr">
      <is>
        <t>Kobus, Amelia</t>
      </is>
    </nc>
  </rcc>
  <rcc rId="5330" sId="2">
    <nc r="C26">
      <v>5</v>
    </nc>
  </rcc>
</revisions>
</file>

<file path=xl/revisions/revisionLog15111.xml><?xml version="1.0" encoding="utf-8"?>
<revisions xmlns="http://schemas.openxmlformats.org/spreadsheetml/2006/main" xmlns:r="http://schemas.openxmlformats.org/officeDocument/2006/relationships">
  <rcc rId="5301" sId="2">
    <nc r="B12" t="inlineStr">
      <is>
        <t>Butz, Philipp</t>
      </is>
    </nc>
  </rcc>
  <rcc rId="5302" sId="2">
    <nc r="C12">
      <v>5</v>
    </nc>
  </rcc>
  <rcc rId="5303" sId="2">
    <nc r="B13" t="inlineStr">
      <is>
        <t>Roßa, Philipp</t>
      </is>
    </nc>
  </rcc>
  <rcc rId="5304" sId="2">
    <nc r="C13">
      <v>6</v>
    </nc>
  </rcc>
  <rcc rId="5305" sId="2">
    <nc r="B14" t="inlineStr">
      <is>
        <t>Volz, Nele</t>
      </is>
    </nc>
  </rcc>
  <rcc rId="5306" sId="2">
    <nc r="C14">
      <v>5</v>
    </nc>
  </rcc>
  <rcc rId="5307" sId="2">
    <nc r="B15" t="inlineStr">
      <is>
        <t>Förster, Janina</t>
      </is>
    </nc>
  </rcc>
  <rcc rId="5308" sId="2">
    <nc r="C15">
      <v>4</v>
    </nc>
  </rcc>
  <rcc rId="5309" sId="2">
    <nc r="B16" t="inlineStr">
      <is>
        <t>Quester, Ina</t>
      </is>
    </nc>
  </rcc>
  <rcc rId="5310" sId="2">
    <nc r="C16">
      <v>6</v>
    </nc>
  </rcc>
</revisions>
</file>

<file path=xl/revisions/revisionLog151111.xml><?xml version="1.0" encoding="utf-8"?>
<revisions xmlns="http://schemas.openxmlformats.org/spreadsheetml/2006/main" xmlns:r="http://schemas.openxmlformats.org/officeDocument/2006/relationships">
  <rcc rId="5280" sId="2">
    <oc r="B20" t="inlineStr">
      <is>
        <t>Wilhelm-von-Humboldt-Gymnasium-Ludwigshafen</t>
      </is>
    </oc>
    <nc r="B20" t="inlineStr">
      <is>
        <t>Realschule plus Gau-Algesheim</t>
      </is>
    </nc>
  </rcc>
  <rcc rId="5281" sId="2">
    <oc r="B30" t="inlineStr">
      <is>
        <t>Gymnasium Maxdorf</t>
      </is>
    </oc>
    <nc r="B30" t="inlineStr">
      <is>
        <t>Gymnasium Bad Bergzabern I</t>
      </is>
    </nc>
  </rcc>
  <rcc rId="5282" sId="2">
    <nc r="B40" t="inlineStr">
      <is>
        <t>Gymnasium Bad Bergzabern II</t>
      </is>
    </nc>
  </rcc>
  <rcc rId="5283" sId="2">
    <oc r="B36" t="inlineStr">
      <is>
        <t>Hansen Lara</t>
      </is>
    </oc>
    <nc r="B36"/>
  </rcc>
  <rcc rId="5284" sId="2">
    <oc r="B50" t="inlineStr">
      <is>
        <t>Hannah Arendt Gymnasium Haßloch</t>
      </is>
    </oc>
    <nc r="B50" t="inlineStr">
      <is>
        <t>Gymnasium Edenkoben</t>
      </is>
    </nc>
  </rcc>
  <rcc rId="5285" sId="2">
    <nc r="B60" t="inlineStr">
      <is>
        <t>Karolinen-Gymnasium Frankenthal</t>
      </is>
    </nc>
  </rcc>
  <rcc rId="5286" sId="2">
    <oc r="B70" t="inlineStr">
      <is>
        <t>Sebastian-Münster-Gymnasium Ingelheim I</t>
      </is>
    </oc>
    <nc r="B70" t="inlineStr">
      <is>
        <t>Leininger-Gymnasium Grünstadt</t>
      </is>
    </nc>
  </rcc>
  <rfmt sheetId="2" xfDxf="1" sqref="B100" start="0" length="0">
    <dxf>
      <font>
        <b/>
        <sz val="22"/>
        <name val="Arial Narrow"/>
        <scheme val="none"/>
      </font>
      <border outline="0">
        <left style="thin">
          <color indexed="64"/>
        </left>
        <top style="thick">
          <color indexed="64"/>
        </top>
        <bottom style="thick">
          <color indexed="64"/>
        </bottom>
      </border>
      <protection locked="0"/>
    </dxf>
  </rfmt>
  <rcc rId="5287" sId="2">
    <nc r="B100" t="inlineStr">
      <is>
        <t>Sebastian-Münster-Gymnasium Ingelheim I</t>
      </is>
    </nc>
  </rcc>
  <rcc rId="5288" sId="2">
    <nc r="B110" t="inlineStr">
      <is>
        <t>Sebastian-Münster-Gymnasium Ingelheim II</t>
      </is>
    </nc>
  </rcc>
  <rcc rId="5289" sId="2">
    <oc r="B80" t="inlineStr">
      <is>
        <t>Sebastian-Münster-Gymnasium Ingelheim II</t>
      </is>
    </oc>
    <nc r="B80" t="inlineStr">
      <is>
        <t>Hannah-Arendt-Gymnasium Haßloch I</t>
      </is>
    </nc>
  </rcc>
  <rcc rId="5290" sId="2">
    <oc r="B90" t="inlineStr">
      <is>
        <t>Hofenstaufen-Gymnasium-Kaiserslautern</t>
      </is>
    </oc>
    <nc r="B90" t="inlineStr">
      <is>
        <t>Hannah-Arendt-Gymnasium Haßloch II</t>
      </is>
    </nc>
  </rcc>
  <rcc rId="5291" sId="2">
    <oc r="B120" t="inlineStr">
      <is>
        <t>Friedrich-Magnus-Schwerd-Gymnasium Speyer</t>
      </is>
    </oc>
    <nc r="B120" t="inlineStr">
      <is>
        <t>Hohenstaufen-Gymnasium Kaiserslautern</t>
      </is>
    </nc>
  </rcc>
  <rcc rId="5292" sId="2">
    <oc r="B130" t="inlineStr">
      <is>
        <t>Gymnasium Ramstein-Miesenbach</t>
      </is>
    </oc>
    <nc r="B130" t="inlineStr">
      <is>
        <t>Sickingen-Gymnasium Landstuhl</t>
      </is>
    </nc>
  </rcc>
  <rcc rId="5293" sId="2">
    <nc r="B140" t="inlineStr">
      <is>
        <t>Wilhelm-von-Humboldt-Gymnasium Ludwigshafen</t>
      </is>
    </nc>
  </rcc>
  <rcc rId="5294" sId="2">
    <nc r="B150" t="inlineStr">
      <is>
        <t>IGS u. Realschule plus Ludwigshafen-Edigheim</t>
      </is>
    </nc>
  </rcc>
  <rcc rId="5295" sId="2">
    <oc r="B160" t="inlineStr">
      <is>
        <t>IGS Wörth</t>
      </is>
    </oc>
    <nc r="B160" t="inlineStr">
      <is>
        <t>Lise-Meitner-Gymnasium Maxdorf</t>
      </is>
    </nc>
  </rcc>
  <rcc rId="5296" sId="2">
    <nc r="B170" t="inlineStr">
      <is>
        <t>IGS Otterberg</t>
      </is>
    </nc>
  </rcc>
  <rcc rId="5297" sId="2">
    <nc r="B180" t="inlineStr">
      <is>
        <t>Hans-Purrmann-Gymnasium Speyer</t>
      </is>
    </nc>
  </rcc>
  <rcc rId="5298" sId="2">
    <nc r="B190" t="inlineStr">
      <is>
        <t>IGS Wörth</t>
      </is>
    </nc>
  </rcc>
  <rcc rId="5299" sId="2">
    <nc r="B200" t="inlineStr">
      <is>
        <t>Helmholtz-Gymnasium Zweibrücken</t>
      </is>
    </nc>
  </rcc>
  <rcc rId="5300" sId="2">
    <nc r="B210" t="inlineStr">
      <is>
        <t>Hofenfels-Gymnasium Zweibrücken</t>
      </is>
    </nc>
  </rcc>
</revisions>
</file>

<file path=xl/revisions/revisionLog1511111.xml><?xml version="1.0" encoding="utf-8"?>
<revisions xmlns="http://schemas.openxmlformats.org/spreadsheetml/2006/main" xmlns:r="http://schemas.openxmlformats.org/officeDocument/2006/relationships">
  <rcc rId="5165" sId="4" xfDxf="1" dxf="1">
    <oc r="B40" t="inlineStr">
      <is>
        <t xml:space="preserve">Heinrich-von-Gagern Grundschule Monsheim </t>
      </is>
    </oc>
    <nc r="B40" t="inlineStr">
      <is>
        <t xml:space="preserve">Grundschule Sausenheim </t>
      </is>
    </nc>
    <ndxf>
      <font>
        <b/>
        <sz val="22"/>
        <name val="Arial Narrow"/>
        <scheme val="none"/>
      </font>
      <border outline="0">
        <left style="thin">
          <color indexed="64"/>
        </left>
        <top style="thick">
          <color indexed="64"/>
        </top>
        <bottom style="thick">
          <color indexed="64"/>
        </bottom>
      </border>
      <protection locked="0"/>
    </ndxf>
  </rcc>
  <rcc rId="5166" sId="4">
    <oc r="B50" t="inlineStr">
      <is>
        <t xml:space="preserve">Grundschule Sausenheim </t>
      </is>
    </oc>
    <nc r="B50"/>
  </rcc>
  <rcc rId="5167" sId="4">
    <nc r="L51">
      <v>1</v>
    </nc>
  </rcc>
  <rcc rId="5168" sId="4">
    <nc r="L52">
      <v>1</v>
    </nc>
  </rcc>
  <rcc rId="5169" sId="4">
    <nc r="L53">
      <v>1</v>
    </nc>
  </rcc>
  <rcc rId="5170" sId="4">
    <nc r="L54">
      <v>1</v>
    </nc>
  </rcc>
  <rcc rId="5171" sId="4" numFmtId="4">
    <nc r="O51">
      <v>1</v>
    </nc>
  </rcc>
  <rcc rId="5172" sId="4" numFmtId="4">
    <nc r="O52">
      <v>1</v>
    </nc>
  </rcc>
  <rcc rId="5173" sId="4" numFmtId="4">
    <nc r="O53">
      <v>1</v>
    </nc>
  </rcc>
  <rcc rId="5174" sId="4" numFmtId="4">
    <nc r="O54">
      <v>1</v>
    </nc>
  </rcc>
  <rcc rId="5175" sId="4" numFmtId="4">
    <nc r="O55">
      <v>1</v>
    </nc>
  </rcc>
  <rcc rId="5176" sId="4" numFmtId="4">
    <nc r="R51">
      <v>80</v>
    </nc>
  </rcc>
  <rcc rId="5177" sId="4" numFmtId="4">
    <nc r="R52">
      <v>80</v>
    </nc>
  </rcc>
  <rcc rId="5178" sId="4" numFmtId="4">
    <nc r="R53">
      <v>80</v>
    </nc>
  </rcc>
  <rcc rId="5179" sId="4" numFmtId="4">
    <nc r="R54">
      <v>80</v>
    </nc>
  </rcc>
  <rcc rId="5180" sId="4" numFmtId="4">
    <nc r="R55">
      <v>80</v>
    </nc>
  </rcc>
  <rcc rId="5181" sId="4">
    <nc r="U51">
      <v>600</v>
    </nc>
  </rcc>
</revisions>
</file>

<file path=xl/revisions/revisionLog152.xml><?xml version="1.0" encoding="utf-8"?>
<revisions xmlns="http://schemas.openxmlformats.org/spreadsheetml/2006/main" xmlns:r="http://schemas.openxmlformats.org/officeDocument/2006/relationships">
  <rcc rId="6176" sId="2" numFmtId="4">
    <nc r="O61">
      <v>5.03</v>
    </nc>
  </rcc>
  <rcc rId="6177" sId="2" numFmtId="4">
    <nc r="O62">
      <v>5.64</v>
    </nc>
  </rcc>
  <rcc rId="6178" sId="2" numFmtId="4">
    <nc r="O63">
      <v>4.9000000000000004</v>
    </nc>
  </rcc>
  <rcc rId="6179" sId="2" numFmtId="4">
    <nc r="O64">
      <v>5.2</v>
    </nc>
  </rcc>
  <rcc rId="6180" sId="2" numFmtId="4">
    <nc r="O65">
      <v>4.68</v>
    </nc>
  </rcc>
</revisions>
</file>

<file path=xl/revisions/revisionLog1521.xml><?xml version="1.0" encoding="utf-8"?>
<revisions xmlns="http://schemas.openxmlformats.org/spreadsheetml/2006/main" xmlns:r="http://schemas.openxmlformats.org/officeDocument/2006/relationships">
  <rcc rId="6166" sId="2" numFmtId="4">
    <nc r="R73">
      <v>7.3</v>
    </nc>
  </rcc>
  <rcc rId="6167" sId="2" numFmtId="4">
    <nc r="R74">
      <v>6.2</v>
    </nc>
  </rcc>
  <rcc rId="6168" sId="2" numFmtId="4">
    <nc r="R75">
      <v>4</v>
    </nc>
  </rcc>
  <rcc rId="6169" sId="2" numFmtId="4">
    <nc r="R71">
      <v>5.2</v>
    </nc>
  </rcc>
  <rcc rId="6170" sId="2" numFmtId="4">
    <nc r="R72">
      <v>7.2</v>
    </nc>
  </rcc>
  <rcc rId="6171" sId="2" numFmtId="4">
    <nc r="O24">
      <v>4.4000000000000004</v>
    </nc>
  </rcc>
  <rcc rId="6172" sId="2" numFmtId="4">
    <nc r="O25">
      <v>4.45</v>
    </nc>
  </rcc>
  <rcc rId="6173" sId="2" numFmtId="4">
    <nc r="O22">
      <v>4.68</v>
    </nc>
  </rcc>
  <rcc rId="6174" sId="2" numFmtId="4">
    <nc r="O23">
      <v>0</v>
    </nc>
  </rcc>
  <rcc rId="6175" sId="2" numFmtId="4">
    <nc r="O21">
      <v>4.9800000000000004</v>
    </nc>
  </rcc>
</revisions>
</file>

<file path=xl/revisions/revisionLog15211.xml><?xml version="1.0" encoding="utf-8"?>
<revisions xmlns="http://schemas.openxmlformats.org/spreadsheetml/2006/main" xmlns:r="http://schemas.openxmlformats.org/officeDocument/2006/relationships">
  <rcc rId="5857" sId="6" numFmtId="4">
    <nc r="R12">
      <v>6.23</v>
    </nc>
  </rcc>
  <rcc rId="5858" sId="6" numFmtId="4">
    <nc r="R11">
      <v>5.79</v>
    </nc>
  </rcc>
  <rcc rId="5859" sId="6" numFmtId="4">
    <nc r="R13">
      <v>7.75</v>
    </nc>
  </rcc>
  <rcc rId="5860" sId="6" numFmtId="4">
    <nc r="R14">
      <v>5.67</v>
    </nc>
  </rcc>
  <rcc rId="5861" sId="6" numFmtId="4">
    <nc r="R15">
      <v>4.95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>
  <rcc rId="6161" sId="2" numFmtId="4">
    <nc r="R91">
      <v>6.9</v>
    </nc>
  </rcc>
  <rcc rId="6162" sId="2" numFmtId="4">
    <nc r="R92">
      <v>7.9</v>
    </nc>
  </rcc>
  <rcc rId="6163" sId="2" numFmtId="4">
    <nc r="R93">
      <v>5.7</v>
    </nc>
  </rcc>
  <rcc rId="6164" sId="2" numFmtId="4">
    <nc r="R94">
      <v>8.6</v>
    </nc>
  </rcc>
  <rcc rId="6165" sId="2" numFmtId="4">
    <nc r="R95">
      <v>11</v>
    </nc>
  </rcc>
</revisions>
</file>

<file path=xl/revisions/revisionLog1531.xml><?xml version="1.0" encoding="utf-8"?>
<revisions xmlns="http://schemas.openxmlformats.org/spreadsheetml/2006/main" xmlns:r="http://schemas.openxmlformats.org/officeDocument/2006/relationships">
  <rcc rId="6091" sId="5" numFmtId="4">
    <nc r="E44">
      <v>10.5</v>
    </nc>
  </rcc>
  <rcc rId="6092" sId="5" numFmtId="4">
    <nc r="E42">
      <v>16</v>
    </nc>
  </rcc>
  <rcc rId="6093" sId="5" numFmtId="4">
    <nc r="E45">
      <v>14.75</v>
    </nc>
  </rcc>
  <rcc rId="6094" sId="5" numFmtId="4">
    <nc r="E46">
      <v>15.75</v>
    </nc>
  </rcc>
  <rcc rId="6095" sId="5" numFmtId="4">
    <nc r="E43">
      <v>8.25</v>
    </nc>
  </rcc>
  <rcc rId="6096" sId="4" numFmtId="4">
    <nc r="D42">
      <v>6</v>
    </nc>
  </rcc>
  <rcc rId="6097" sId="4" numFmtId="4">
    <nc r="D43">
      <v>9.5</v>
    </nc>
  </rcc>
  <rcc rId="6098" sId="4" numFmtId="4">
    <nc r="D44">
      <v>11.5</v>
    </nc>
  </rcc>
  <rcc rId="6099" sId="4" numFmtId="4">
    <nc r="D45">
      <v>9.5</v>
    </nc>
  </rcc>
  <rcc rId="6100" sId="4" numFmtId="4">
    <nc r="D46">
      <v>8.75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5581" sId="2">
    <nc r="B162" t="inlineStr">
      <is>
        <t>Krüger, Cindy</t>
      </is>
    </nc>
  </rcc>
  <rcc rId="5582" sId="2">
    <nc r="C162">
      <v>6</v>
    </nc>
  </rcc>
  <rcc rId="5583" sId="2">
    <nc r="B163" t="inlineStr">
      <is>
        <t>Sarna, Judith</t>
      </is>
    </nc>
  </rcc>
  <rcc rId="5584" sId="2">
    <nc r="C163">
      <v>5</v>
    </nc>
  </rcc>
  <rcc rId="5585" sId="2">
    <nc r="B164" t="inlineStr">
      <is>
        <t>Krämer, Alija</t>
      </is>
    </nc>
  </rcc>
  <rcc rId="5586" sId="2">
    <nc r="C164">
      <v>4</v>
    </nc>
  </rcc>
  <rcc rId="5587" sId="2">
    <nc r="B165" t="inlineStr">
      <is>
        <t>Scheuerer, Magdalena</t>
      </is>
    </nc>
  </rcc>
  <rcc rId="5588" sId="2">
    <nc r="C165">
      <v>6</v>
    </nc>
  </rcc>
  <rcc rId="5589" sId="2">
    <nc r="B166" t="inlineStr">
      <is>
        <t>Walde, Hanna</t>
      </is>
    </nc>
  </rcc>
  <rcc rId="5590" sId="2">
    <nc r="C166">
      <v>4</v>
    </nc>
  </rcc>
  <rcc rId="5591" sId="2">
    <nc r="N161" t="inlineStr">
      <is>
        <t>Krüger, Cindy</t>
      </is>
    </nc>
  </rcc>
  <rcc rId="5592" sId="2">
    <nc r="N162" t="inlineStr">
      <is>
        <t>Sarna, Judith</t>
      </is>
    </nc>
  </rcc>
  <rcc rId="5593" sId="2">
    <nc r="N163" t="inlineStr">
      <is>
        <t>Krämer, Alija</t>
      </is>
    </nc>
  </rcc>
  <rcc rId="5594" sId="2">
    <nc r="N164" t="inlineStr">
      <is>
        <t>Scheuerer, Magdalena</t>
      </is>
    </nc>
  </rcc>
  <rcc rId="5595" sId="2">
    <nc r="N165" t="inlineStr">
      <is>
        <t>Walde, Hanna</t>
      </is>
    </nc>
  </rcc>
  <rcc rId="5596" sId="2">
    <nc r="Q161" t="inlineStr">
      <is>
        <t>Krüger, Cindy</t>
      </is>
    </nc>
  </rcc>
  <rcc rId="5597" sId="2">
    <nc r="Q162" t="inlineStr">
      <is>
        <t>Sarna, Judith</t>
      </is>
    </nc>
  </rcc>
  <rcc rId="5598" sId="2">
    <nc r="Q163" t="inlineStr">
      <is>
        <t>Krämer, Alija</t>
      </is>
    </nc>
  </rcc>
  <rcc rId="5599" sId="2">
    <nc r="Q164" t="inlineStr">
      <is>
        <t>Scheuerer, Magdalena</t>
      </is>
    </nc>
  </rcc>
  <rcc rId="5600" sId="2">
    <nc r="Q165" t="inlineStr">
      <is>
        <t>Walde, Hanna</t>
      </is>
    </nc>
  </rcc>
  <rcc rId="5601" sId="2">
    <nc r="B172" t="inlineStr">
      <is>
        <t>Amiri, Faezeh</t>
      </is>
    </nc>
  </rcc>
  <rcc rId="5602" sId="2">
    <nc r="C172">
      <v>4</v>
    </nc>
  </rcc>
  <rcc rId="5603" sId="2">
    <nc r="B173" t="inlineStr">
      <is>
        <t>Rau, Emily</t>
      </is>
    </nc>
  </rcc>
  <rcc rId="5604" sId="2">
    <nc r="C173">
      <v>4</v>
    </nc>
  </rcc>
  <rcc rId="5605" sId="2">
    <nc r="B174" t="inlineStr">
      <is>
        <t>Schlesser, Lena</t>
      </is>
    </nc>
  </rcc>
  <rcc rId="5606" sId="2">
    <nc r="C174">
      <v>4</v>
    </nc>
  </rcc>
  <rcc rId="5607" sId="2">
    <nc r="B175" t="inlineStr">
      <is>
        <t>Steinbrecher, Marlén</t>
      </is>
    </nc>
  </rcc>
  <rcc rId="5608" sId="2">
    <nc r="C175">
      <v>4</v>
    </nc>
  </rcc>
  <rcc rId="5609" sId="2">
    <nc r="B176" t="inlineStr">
      <is>
        <t>Rother, Emelie</t>
      </is>
    </nc>
  </rcc>
  <rcc rId="5610" sId="2">
    <nc r="C176">
      <v>5</v>
    </nc>
  </rcc>
  <rcc rId="5611" sId="2">
    <nc r="N171" t="inlineStr">
      <is>
        <t>Amiri, Faezeh</t>
      </is>
    </nc>
  </rcc>
  <rcc rId="5612" sId="2">
    <nc r="N172" t="inlineStr">
      <is>
        <t>Rau, Emily</t>
      </is>
    </nc>
  </rcc>
  <rcc rId="5613" sId="2">
    <nc r="N173" t="inlineStr">
      <is>
        <t>Schlesser, Lena</t>
      </is>
    </nc>
  </rcc>
  <rcc rId="5614" sId="2">
    <nc r="N174" t="inlineStr">
      <is>
        <t>Steinbrecher, Marlén</t>
      </is>
    </nc>
  </rcc>
  <rcc rId="5615" sId="2">
    <nc r="N175" t="inlineStr">
      <is>
        <t>Rother, Emelie</t>
      </is>
    </nc>
  </rcc>
  <rcc rId="5616" sId="2">
    <nc r="Q171" t="inlineStr">
      <is>
        <t>Amiri, Faezeh</t>
      </is>
    </nc>
  </rcc>
  <rcc rId="5617" sId="2">
    <nc r="Q172" t="inlineStr">
      <is>
        <t>Rau, Emily</t>
      </is>
    </nc>
  </rcc>
  <rcc rId="5618" sId="2">
    <nc r="Q173" t="inlineStr">
      <is>
        <t>Schlesser, Lena</t>
      </is>
    </nc>
  </rcc>
  <rcc rId="5619" sId="2">
    <nc r="Q174" t="inlineStr">
      <is>
        <t>Steinbrecher, Marlén</t>
      </is>
    </nc>
  </rcc>
  <rcc rId="5620" sId="2">
    <nc r="Q175" t="inlineStr">
      <is>
        <t>Rother, Emelie</t>
      </is>
    </nc>
  </rcc>
</revisions>
</file>

<file path=xl/revisions/revisionLog161.xml><?xml version="1.0" encoding="utf-8"?>
<revisions xmlns="http://schemas.openxmlformats.org/spreadsheetml/2006/main" xmlns:r="http://schemas.openxmlformats.org/officeDocument/2006/relationships">
  <rcc rId="5561" sId="2">
    <nc r="B142" t="inlineStr">
      <is>
        <t>Mader, Marlis</t>
      </is>
    </nc>
  </rcc>
  <rcc rId="5562" sId="2">
    <nc r="C142">
      <v>5</v>
    </nc>
  </rcc>
  <rcc rId="5563" sId="2">
    <nc r="B143" t="inlineStr">
      <is>
        <t>Bentz, Lilly</t>
      </is>
    </nc>
  </rcc>
  <rcc rId="5564" sId="2">
    <nc r="C143">
      <v>6</v>
    </nc>
  </rcc>
  <rcc rId="5565" sId="2">
    <nc r="B144" t="inlineStr">
      <is>
        <t>Weiß, Emily</t>
      </is>
    </nc>
  </rcc>
  <rcc rId="5566" sId="2">
    <nc r="C144">
      <v>7</v>
    </nc>
  </rcc>
  <rcc rId="5567" sId="2">
    <nc r="B145" t="inlineStr">
      <is>
        <t>Grünwald, Julia</t>
      </is>
    </nc>
  </rcc>
  <rcc rId="5568" sId="2">
    <nc r="C145">
      <v>5</v>
    </nc>
  </rcc>
  <rcc rId="5569" sId="2">
    <nc r="B146" t="inlineStr">
      <is>
        <t>Neumann, Tarja</t>
      </is>
    </nc>
  </rcc>
  <rcc rId="5570" sId="2">
    <nc r="C146">
      <v>7</v>
    </nc>
  </rcc>
  <rcc rId="5571" sId="2">
    <nc r="N141" t="inlineStr">
      <is>
        <t>Mader, Marlis</t>
      </is>
    </nc>
  </rcc>
  <rcc rId="5572" sId="2">
    <nc r="N142" t="inlineStr">
      <is>
        <t>Bentz, Lilly</t>
      </is>
    </nc>
  </rcc>
  <rcc rId="5573" sId="2">
    <nc r="N143" t="inlineStr">
      <is>
        <t>Weiß, Emily</t>
      </is>
    </nc>
  </rcc>
  <rcc rId="5574" sId="2">
    <nc r="N144" t="inlineStr">
      <is>
        <t>Grünwald, Julia</t>
      </is>
    </nc>
  </rcc>
  <rcc rId="5575" sId="2">
    <nc r="N145" t="inlineStr">
      <is>
        <t>Neumann, Tarja</t>
      </is>
    </nc>
  </rcc>
  <rcc rId="5576" sId="2">
    <nc r="Q141" t="inlineStr">
      <is>
        <t>Mader, Marlis</t>
      </is>
    </nc>
  </rcc>
  <rcc rId="5577" sId="2">
    <nc r="Q142" t="inlineStr">
      <is>
        <t>Bentz, Lilly</t>
      </is>
    </nc>
  </rcc>
  <rcc rId="5578" sId="2">
    <nc r="Q143" t="inlineStr">
      <is>
        <t>Weiß, Emily</t>
      </is>
    </nc>
  </rcc>
  <rcc rId="5579" sId="2">
    <nc r="Q144" t="inlineStr">
      <is>
        <t>Grünwald, Julia</t>
      </is>
    </nc>
  </rcc>
  <rcc rId="5580" sId="2">
    <nc r="Q145" t="inlineStr">
      <is>
        <t>Neumann, Tarja</t>
      </is>
    </nc>
  </rcc>
</revisions>
</file>

<file path=xl/revisions/revisionLog1611.xml><?xml version="1.0" encoding="utf-8"?>
<revisions xmlns="http://schemas.openxmlformats.org/spreadsheetml/2006/main" xmlns:r="http://schemas.openxmlformats.org/officeDocument/2006/relationships">
  <rcc rId="5451" sId="2">
    <nc r="N81" t="inlineStr">
      <is>
        <t>Schlag, Annika</t>
      </is>
    </nc>
  </rcc>
  <rcc rId="5452" sId="2">
    <nc r="N82" t="inlineStr">
      <is>
        <t>Milchin, Celina</t>
      </is>
    </nc>
  </rcc>
  <rcc rId="5453" sId="2">
    <nc r="N83" t="inlineStr">
      <is>
        <t>Mundorf, Anna</t>
      </is>
    </nc>
  </rcc>
  <rcc rId="5454" sId="2">
    <nc r="N84" t="inlineStr">
      <is>
        <t>Steinhardt, Lara</t>
      </is>
    </nc>
  </rcc>
  <rcc rId="5455" sId="2">
    <nc r="N85" t="inlineStr">
      <is>
        <t>Schulz, Fabian</t>
      </is>
    </nc>
  </rcc>
  <rcc rId="5456" sId="2">
    <nc r="Q81" t="inlineStr">
      <is>
        <t>Schlag, Annika</t>
      </is>
    </nc>
  </rcc>
  <rcc rId="5457" sId="2">
    <nc r="Q82" t="inlineStr">
      <is>
        <t>Milchin, Celina</t>
      </is>
    </nc>
  </rcc>
  <rcc rId="5458" sId="2">
    <nc r="Q83" t="inlineStr">
      <is>
        <t>Mundorf, Anna</t>
      </is>
    </nc>
  </rcc>
  <rcc rId="5459" sId="2">
    <nc r="Q84" t="inlineStr">
      <is>
        <t>Steinhardt, Lara</t>
      </is>
    </nc>
  </rcc>
  <rcc rId="5460" sId="2">
    <nc r="Q85" t="inlineStr">
      <is>
        <t>Schulz, Fabian</t>
      </is>
    </nc>
  </rcc>
  <rcc rId="5461" sId="2">
    <nc r="B92" t="inlineStr">
      <is>
        <t>Wirschke, Delia</t>
      </is>
    </nc>
  </rcc>
  <rcc rId="5462" sId="2">
    <nc r="C92">
      <v>4</v>
    </nc>
  </rcc>
  <rcc rId="5463" sId="2">
    <nc r="B93" t="inlineStr">
      <is>
        <t>Waldenberger, Laetitia</t>
      </is>
    </nc>
  </rcc>
  <rcc rId="5464" sId="2">
    <nc r="C93">
      <v>5</v>
    </nc>
  </rcc>
  <rcc rId="5465" sId="2">
    <nc r="B94" t="inlineStr">
      <is>
        <t>Ritter, Tabea</t>
      </is>
    </nc>
  </rcc>
  <rcc rId="5466" sId="2">
    <nc r="C94">
      <v>5</v>
    </nc>
  </rcc>
  <rcc rId="5467" sId="2">
    <nc r="B95" t="inlineStr">
      <is>
        <t>Mense, Leandra</t>
      </is>
    </nc>
  </rcc>
  <rcc rId="5468" sId="2">
    <nc r="C95">
      <v>5</v>
    </nc>
  </rcc>
  <rcc rId="5469" sId="2">
    <nc r="B96" t="inlineStr">
      <is>
        <t>Hänlein, Lilly</t>
      </is>
    </nc>
  </rcc>
  <rcc rId="5470" sId="2">
    <nc r="C96">
      <v>6</v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cc rId="5401" sId="2">
    <nc r="B62" t="inlineStr">
      <is>
        <t>Bader, Sarah</t>
      </is>
    </nc>
  </rcc>
  <rcc rId="5402" sId="2">
    <nc r="C62">
      <v>6</v>
    </nc>
  </rcc>
  <rcc rId="5403" sId="2">
    <nc r="B63" t="inlineStr">
      <is>
        <t>Seibel, Svenja</t>
      </is>
    </nc>
  </rcc>
  <rcc rId="5404" sId="2">
    <nc r="C63">
      <v>6</v>
    </nc>
  </rcc>
  <rcc rId="5405" sId="2">
    <nc r="B64" t="inlineStr">
      <is>
        <t>Kanther, Tiandra</t>
      </is>
    </nc>
  </rcc>
  <rcc rId="5406" sId="2">
    <nc r="C64">
      <v>6</v>
    </nc>
  </rcc>
  <rcc rId="5407" sId="2">
    <nc r="B65" t="inlineStr">
      <is>
        <t>Bungert, Nina</t>
      </is>
    </nc>
  </rcc>
  <rcc rId="5408" sId="2">
    <nc r="C65">
      <v>4</v>
    </nc>
  </rcc>
  <rcc rId="5409" sId="2">
    <nc r="B66" t="inlineStr">
      <is>
        <t>Oswald, Nadine</t>
      </is>
    </nc>
  </rcc>
  <rcc rId="5410" sId="2">
    <nc r="C66">
      <v>5</v>
    </nc>
  </rcc>
  <rcc rId="5411" sId="2">
    <nc r="N61" t="inlineStr">
      <is>
        <t>Bader, Sarah</t>
      </is>
    </nc>
  </rcc>
  <rcc rId="5412" sId="2">
    <nc r="N62" t="inlineStr">
      <is>
        <t>Seibel, Svenja</t>
      </is>
    </nc>
  </rcc>
  <rcc rId="5413" sId="2">
    <nc r="N63" t="inlineStr">
      <is>
        <t>Kanther, Tiandra</t>
      </is>
    </nc>
  </rcc>
  <rcc rId="5414" sId="2">
    <nc r="N64" t="inlineStr">
      <is>
        <t>Bungert, Nina</t>
      </is>
    </nc>
  </rcc>
  <rcc rId="5415" sId="2">
    <nc r="N65" t="inlineStr">
      <is>
        <t>Oswald, Nadine</t>
      </is>
    </nc>
  </rcc>
  <rcc rId="5416" sId="2">
    <nc r="Q61" t="inlineStr">
      <is>
        <t>Bader, Sarah</t>
      </is>
    </nc>
  </rcc>
  <rcc rId="5417" sId="2">
    <nc r="Q62" t="inlineStr">
      <is>
        <t>Seibel, Svenja</t>
      </is>
    </nc>
  </rcc>
  <rcc rId="5418" sId="2">
    <nc r="Q63" t="inlineStr">
      <is>
        <t>Kanther, Tiandra</t>
      </is>
    </nc>
  </rcc>
  <rcc rId="5419" sId="2">
    <nc r="Q64" t="inlineStr">
      <is>
        <t>Bungert, Nina</t>
      </is>
    </nc>
  </rcc>
  <rcc rId="5420" sId="2">
    <nc r="Q65" t="inlineStr">
      <is>
        <t>Oswald, Nadine</t>
      </is>
    </nc>
  </rcc>
  <rcc rId="5421" sId="2">
    <nc r="B72" t="inlineStr">
      <is>
        <t>Rittner, Marleen</t>
      </is>
    </nc>
  </rcc>
  <rcc rId="5422" sId="2">
    <nc r="C72">
      <v>5</v>
    </nc>
  </rcc>
  <rcc rId="5423" sId="2">
    <nc r="B73" t="inlineStr">
      <is>
        <t>Eberle, Leni</t>
      </is>
    </nc>
  </rcc>
  <rcc rId="5424" sId="2">
    <nc r="C73">
      <v>5</v>
    </nc>
  </rcc>
  <rcc rId="5425" sId="2">
    <nc r="B74" t="inlineStr">
      <is>
        <t>Kilbert, Emily</t>
      </is>
    </nc>
  </rcc>
  <rcc rId="5426" sId="2">
    <nc r="C74">
      <v>5</v>
    </nc>
  </rcc>
  <rcc rId="5427" sId="2">
    <nc r="B75" t="inlineStr">
      <is>
        <t>Lorenz, Eva</t>
      </is>
    </nc>
  </rcc>
  <rcc rId="5428" sId="2">
    <nc r="C75">
      <v>6</v>
    </nc>
  </rcc>
  <rcc rId="5429" sId="2">
    <nc r="B76" t="inlineStr">
      <is>
        <t>Neu, Philipp</t>
      </is>
    </nc>
  </rcc>
  <rcc rId="5430" sId="2">
    <nc r="C76">
      <v>6</v>
    </nc>
  </rcc>
  <rfmt sheetId="2" sqref="N71" start="0" length="0">
    <dxf>
      <border outline="0">
        <right style="medium">
          <color indexed="64"/>
        </right>
        <top/>
        <bottom style="medium">
          <color indexed="64"/>
        </bottom>
      </border>
    </dxf>
  </rfmt>
  <rfmt sheetId="2" sqref="N72" start="0" length="0">
    <dxf>
      <border outline="0">
        <top style="medium">
          <color indexed="64"/>
        </top>
        <bottom style="thin">
          <color indexed="64"/>
        </bottom>
      </border>
    </dxf>
  </rfmt>
  <rfmt sheetId="2" sqref="N73" start="0" length="0">
    <dxf>
      <border outline="0">
        <bottom style="medium">
          <color indexed="64"/>
        </bottom>
      </border>
    </dxf>
  </rfmt>
  <rfmt sheetId="2" sqref="N75" start="0" length="0">
    <dxf>
      <border outline="0">
        <bottom style="thin">
          <color indexed="64"/>
        </bottom>
      </border>
    </dxf>
  </rfmt>
  <rfmt sheetId="2" sqref="N76" start="0" length="0">
    <dxf>
      <font>
        <b/>
        <sz val="22"/>
        <name val="Arial Narrow"/>
        <scheme val="none"/>
      </font>
      <alignment horizontal="general" readingOrder="0"/>
      <border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</rfmt>
  <rcc rId="5431" sId="2" odxf="1" dxf="1">
    <nc r="N71" t="inlineStr">
      <is>
        <t>Rittner, Marleen</t>
      </is>
    </nc>
    <ndxf>
      <border outline="0">
        <right/>
        <top style="medium">
          <color indexed="64"/>
        </top>
        <bottom style="thin">
          <color indexed="64"/>
        </bottom>
      </border>
    </ndxf>
  </rcc>
  <rcc rId="5432" sId="2" odxf="1" dxf="1">
    <nc r="N72" t="inlineStr">
      <is>
        <t>Eberle, Leni</t>
      </is>
    </nc>
    <ndxf>
      <border outline="0">
        <top style="thin">
          <color indexed="64"/>
        </top>
        <bottom style="medium">
          <color indexed="64"/>
        </bottom>
      </border>
    </ndxf>
  </rcc>
  <rcc rId="5433" sId="2" odxf="1" dxf="1">
    <nc r="N73" t="inlineStr">
      <is>
        <t>Kilbert, Emily</t>
      </is>
    </nc>
    <ndxf>
      <border outline="0">
        <bottom style="thin">
          <color indexed="64"/>
        </bottom>
      </border>
    </ndxf>
  </rcc>
  <rcc rId="5434" sId="2">
    <nc r="N74" t="inlineStr">
      <is>
        <t>Lorenz, Eva</t>
      </is>
    </nc>
  </rcc>
  <rcc rId="5435" sId="2" odxf="1" dxf="1">
    <nc r="N75" t="inlineStr">
      <is>
        <t>Neu, Philipp</t>
      </is>
    </nc>
    <ndxf>
      <border outline="0">
        <bottom style="medium">
          <color indexed="64"/>
        </bottom>
      </border>
    </ndxf>
  </rcc>
  <rcc rId="5436" sId="2">
    <nc r="Q71" t="inlineStr">
      <is>
        <t>Rittner, Marleen</t>
      </is>
    </nc>
  </rcc>
  <rcc rId="5437" sId="2">
    <nc r="Q72" t="inlineStr">
      <is>
        <t>Eberle, Leni</t>
      </is>
    </nc>
  </rcc>
  <rcc rId="5438" sId="2">
    <nc r="Q73" t="inlineStr">
      <is>
        <t>Kilbert, Emily</t>
      </is>
    </nc>
  </rcc>
  <rcc rId="5439" sId="2">
    <nc r="Q74" t="inlineStr">
      <is>
        <t>Lorenz, Eva</t>
      </is>
    </nc>
  </rcc>
  <rcc rId="5440" sId="2">
    <nc r="Q75" t="inlineStr">
      <is>
        <t>Neu, Philipp</t>
      </is>
    </nc>
  </rcc>
  <rcc rId="5441" sId="2">
    <nc r="B82" t="inlineStr">
      <is>
        <t>Schlag, Annika</t>
      </is>
    </nc>
  </rcc>
  <rcc rId="5442" sId="2">
    <nc r="C82">
      <v>4</v>
    </nc>
  </rcc>
  <rcc rId="5443" sId="2">
    <nc r="B83" t="inlineStr">
      <is>
        <t>Milchin, Celina</t>
      </is>
    </nc>
  </rcc>
  <rcc rId="5444" sId="2">
    <nc r="C83">
      <v>4</v>
    </nc>
  </rcc>
  <rcc rId="5445" sId="2">
    <nc r="B84" t="inlineStr">
      <is>
        <t>Mundorf, Anna</t>
      </is>
    </nc>
  </rcc>
  <rcc rId="5446" sId="2">
    <nc r="C84">
      <v>4</v>
    </nc>
  </rcc>
  <rcc rId="5447" sId="2">
    <nc r="B85" t="inlineStr">
      <is>
        <t>Steinhardt, Lara</t>
      </is>
    </nc>
  </rcc>
  <rcc rId="5448" sId="2">
    <nc r="C85">
      <v>4</v>
    </nc>
  </rcc>
  <rcc rId="5449" sId="2">
    <nc r="B86" t="inlineStr">
      <is>
        <t>Schulz, Fabian</t>
      </is>
    </nc>
  </rcc>
  <rcc rId="5450" sId="2">
    <nc r="C86">
      <v>5</v>
    </nc>
  </rcc>
</revisions>
</file>

<file path=xl/revisions/revisionLog161111.xml><?xml version="1.0" encoding="utf-8"?>
<revisions xmlns="http://schemas.openxmlformats.org/spreadsheetml/2006/main" xmlns:r="http://schemas.openxmlformats.org/officeDocument/2006/relationships">
  <rcc rId="5351" sId="2">
    <nc r="N31" t="inlineStr">
      <is>
        <t>Wichmann, Lotta</t>
      </is>
    </nc>
  </rcc>
  <rcc rId="5352" sId="2">
    <nc r="N32" t="inlineStr">
      <is>
        <t>Matthias, Megan</t>
      </is>
    </nc>
  </rcc>
  <rcc rId="5353" sId="2">
    <nc r="N33" t="inlineStr">
      <is>
        <t>Wölfl, Jule</t>
      </is>
    </nc>
  </rcc>
  <rcc rId="5354" sId="2">
    <nc r="N34" t="inlineStr">
      <is>
        <t>Schnörringer, Marie</t>
      </is>
    </nc>
  </rcc>
  <rcc rId="5355" sId="2">
    <nc r="N35" t="inlineStr">
      <is>
        <t>Garrecht, Lena</t>
      </is>
    </nc>
  </rcc>
  <rcc rId="5356" sId="2">
    <nc r="Q31" t="inlineStr">
      <is>
        <t>Wichmann, Lotta</t>
      </is>
    </nc>
  </rcc>
  <rcc rId="5357" sId="2">
    <nc r="Q32" t="inlineStr">
      <is>
        <t>Matthias, Megan</t>
      </is>
    </nc>
  </rcc>
  <rcc rId="5358" sId="2">
    <nc r="Q33" t="inlineStr">
      <is>
        <t>Wölfl, Jule</t>
      </is>
    </nc>
  </rcc>
  <rcc rId="5359" sId="2">
    <nc r="Q34" t="inlineStr">
      <is>
        <t>Schnörringer, Marie</t>
      </is>
    </nc>
  </rcc>
  <rcc rId="5360" sId="2">
    <nc r="Q35" t="inlineStr">
      <is>
        <t>Garrecht, Lena</t>
      </is>
    </nc>
  </rcc>
  <rcc rId="5361" sId="2">
    <nc r="B42" t="inlineStr">
      <is>
        <t>Chamier, Laureen</t>
      </is>
    </nc>
  </rcc>
  <rcc rId="5362" sId="2">
    <nc r="C42">
      <v>5</v>
    </nc>
  </rcc>
  <rcc rId="5363" sId="2">
    <nc r="B43" t="inlineStr">
      <is>
        <t>Hoffmann, Sina</t>
      </is>
    </nc>
  </rcc>
  <rcc rId="5364" sId="2">
    <nc r="C43">
      <v>4</v>
    </nc>
  </rcc>
  <rcc rId="5365" sId="2">
    <nc r="B44" t="inlineStr">
      <is>
        <t>Ehrhardt, Luisa</t>
      </is>
    </nc>
  </rcc>
  <rcc rId="5366" sId="2">
    <nc r="C44">
      <v>5</v>
    </nc>
  </rcc>
  <rcc rId="5367" sId="2">
    <nc r="B45" t="inlineStr">
      <is>
        <t>Herkommer, Sophie</t>
      </is>
    </nc>
  </rcc>
  <rcc rId="5368" sId="2">
    <nc r="C45">
      <v>6</v>
    </nc>
  </rcc>
  <rcc rId="5369" sId="2">
    <nc r="B46" t="inlineStr">
      <is>
        <t>Hirschfeld, Victoria</t>
      </is>
    </nc>
  </rcc>
  <rcc rId="5370" sId="2">
    <nc r="C46">
      <v>6</v>
    </nc>
  </rcc>
  <rcc rId="5371" sId="2">
    <nc r="N41" t="inlineStr">
      <is>
        <t>Chamier, Laureen</t>
      </is>
    </nc>
  </rcc>
  <rcc rId="5372" sId="2">
    <nc r="N42" t="inlineStr">
      <is>
        <t>Hoffmann, Sina</t>
      </is>
    </nc>
  </rcc>
  <rcc rId="5373" sId="2">
    <nc r="N43" t="inlineStr">
      <is>
        <t>Ehrhardt, Luisa</t>
      </is>
    </nc>
  </rcc>
  <rcc rId="5374" sId="2">
    <nc r="N44" t="inlineStr">
      <is>
        <t>Herkommer, Sophie</t>
      </is>
    </nc>
  </rcc>
  <rcc rId="5375" sId="2">
    <nc r="N45" t="inlineStr">
      <is>
        <t>Hirschfeld, Victoria</t>
      </is>
    </nc>
  </rcc>
  <rcc rId="5376" sId="2">
    <nc r="Q41" t="inlineStr">
      <is>
        <t>Chamier, Laureen</t>
      </is>
    </nc>
  </rcc>
  <rcc rId="5377" sId="2">
    <nc r="Q42" t="inlineStr">
      <is>
        <t>Hoffmann, Sina</t>
      </is>
    </nc>
  </rcc>
  <rcc rId="5378" sId="2">
    <nc r="Q43" t="inlineStr">
      <is>
        <t>Ehrhardt, Luisa</t>
      </is>
    </nc>
  </rcc>
  <rcc rId="5379" sId="2">
    <nc r="Q44" t="inlineStr">
      <is>
        <t>Herkommer, Sophie</t>
      </is>
    </nc>
  </rcc>
  <rcc rId="5380" sId="2">
    <nc r="Q45" t="inlineStr">
      <is>
        <t>Hirschfeld, Victoria</t>
      </is>
    </nc>
  </rcc>
  <rcc rId="5381" sId="2">
    <nc r="B52" t="inlineStr">
      <is>
        <t>Palmarini, Lorena</t>
      </is>
    </nc>
  </rcc>
  <rcc rId="5382" sId="2">
    <nc r="C52">
      <v>6</v>
    </nc>
  </rcc>
  <rcc rId="5383" sId="2">
    <nc r="B53" t="inlineStr">
      <is>
        <t>Dörrzapf, Chelsea</t>
      </is>
    </nc>
  </rcc>
  <rcc rId="5384" sId="2">
    <nc r="C53">
      <v>5</v>
    </nc>
  </rcc>
  <rcc rId="5385" sId="2">
    <nc r="B54" t="inlineStr">
      <is>
        <t>Hillmer, Johanna</t>
      </is>
    </nc>
  </rcc>
  <rcc rId="5386" sId="2">
    <nc r="C54">
      <v>4</v>
    </nc>
  </rcc>
  <rcc rId="5387" sId="2">
    <nc r="B55" t="inlineStr">
      <is>
        <t>Wildberger, Lotte</t>
      </is>
    </nc>
  </rcc>
  <rcc rId="5388" sId="2">
    <nc r="C55">
      <v>7</v>
    </nc>
  </rcc>
  <rcc rId="5389" sId="2">
    <nc r="B56" t="inlineStr">
      <is>
        <t>Muffang, Luana</t>
      </is>
    </nc>
  </rcc>
  <rcc rId="5390" sId="2">
    <nc r="C56">
      <v>6</v>
    </nc>
  </rcc>
  <rcc rId="5391" sId="2">
    <nc r="N51" t="inlineStr">
      <is>
        <t>Palmarini, Lorena</t>
      </is>
    </nc>
  </rcc>
  <rcc rId="5392" sId="2">
    <nc r="N52" t="inlineStr">
      <is>
        <t>Dörrzapf, Chelsea</t>
      </is>
    </nc>
  </rcc>
  <rcc rId="5393" sId="2">
    <nc r="N53" t="inlineStr">
      <is>
        <t>Hillmer, Johanna</t>
      </is>
    </nc>
  </rcc>
  <rcc rId="5394" sId="2">
    <nc r="N54" t="inlineStr">
      <is>
        <t>Wildberger, Lotte</t>
      </is>
    </nc>
  </rcc>
  <rcc rId="5395" sId="2">
    <nc r="N55" t="inlineStr">
      <is>
        <t>Muffang, Luana</t>
      </is>
    </nc>
  </rcc>
  <rcc rId="5396" sId="2">
    <nc r="Q51" t="inlineStr">
      <is>
        <t>Palmarini, Lorena</t>
      </is>
    </nc>
  </rcc>
  <rcc rId="5397" sId="2">
    <nc r="Q52" t="inlineStr">
      <is>
        <t>Dörrzapf, Chelsea</t>
      </is>
    </nc>
  </rcc>
  <rcc rId="5398" sId="2">
    <nc r="Q53" t="inlineStr">
      <is>
        <t>Hillmer, Johanna</t>
      </is>
    </nc>
  </rcc>
  <rcc rId="5399" sId="2">
    <nc r="Q54" t="inlineStr">
      <is>
        <t>Wildberger, Lotte</t>
      </is>
    </nc>
  </rcc>
  <rcc rId="5400" sId="2">
    <nc r="Q55" t="inlineStr">
      <is>
        <t>Muffang, Luana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5704" sId="2">
    <nc r="B192" t="inlineStr">
      <is>
        <t>Baumann, Sina</t>
      </is>
    </nc>
  </rcc>
  <rcc rId="5705" sId="2">
    <nc r="B193" t="inlineStr">
      <is>
        <t>Neumann Isabelle</t>
      </is>
    </nc>
  </rcc>
  <rcc rId="5706" sId="2">
    <nc r="B194" t="inlineStr">
      <is>
        <t>Marz, Luisa</t>
      </is>
    </nc>
  </rcc>
  <rcc rId="5707" sId="2">
    <nc r="B195" t="inlineStr">
      <is>
        <t>Eck, Paulina</t>
      </is>
    </nc>
  </rcc>
  <rcc rId="5708" sId="2">
    <nc r="B196" t="inlineStr">
      <is>
        <t>Kolbenschlag, Lena</t>
      </is>
    </nc>
  </rcc>
  <rcc rId="5709" sId="2">
    <nc r="C192">
      <v>4</v>
    </nc>
  </rcc>
  <rcc rId="5710" sId="2">
    <nc r="C193">
      <v>4</v>
    </nc>
  </rcc>
  <rcc rId="5711" sId="2">
    <nc r="C194">
      <v>5</v>
    </nc>
  </rcc>
  <rcc rId="5712" sId="2">
    <nc r="C195">
      <v>6</v>
    </nc>
  </rcc>
  <rcc rId="5713" sId="2">
    <nc r="C196">
      <v>4</v>
    </nc>
  </rcc>
  <rcc rId="5714" sId="2" odxf="1" dxf="1">
    <nc r="N191" t="inlineStr">
      <is>
        <t>Baumann, Sina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715" sId="2" odxf="1" dxf="1">
    <nc r="N192" t="inlineStr">
      <is>
        <t>Neumann Isabelle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716" sId="2" odxf="1" dxf="1">
    <nc r="N193" t="inlineStr">
      <is>
        <t>Marz, Luisa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17" sId="2" odxf="1" dxf="1">
    <nc r="N194" t="inlineStr">
      <is>
        <t>Eck, Paulina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18" sId="2" odxf="1" dxf="1">
    <nc r="N195" t="inlineStr">
      <is>
        <t>Kolbenschlag, Lena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719" sId="2" odxf="1" dxf="1">
    <nc r="Q191" t="inlineStr">
      <is>
        <t>Baumann, Sina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720" sId="2" odxf="1" dxf="1">
    <nc r="Q192" t="inlineStr">
      <is>
        <t>Neumann Isabelle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721" sId="2" odxf="1" dxf="1">
    <nc r="Q193" t="inlineStr">
      <is>
        <t>Marz, Luisa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22" sId="2" odxf="1" dxf="1">
    <nc r="Q194" t="inlineStr">
      <is>
        <t>Eck, Paulina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723" sId="2" odxf="1" dxf="1">
    <nc r="Q195" t="inlineStr">
      <is>
        <t>Kolbenschlag, Lena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71.xml><?xml version="1.0" encoding="utf-8"?>
<revisions xmlns="http://schemas.openxmlformats.org/spreadsheetml/2006/main" xmlns:r="http://schemas.openxmlformats.org/officeDocument/2006/relationships">
  <rcc rId="5681" sId="2">
    <nc r="B152" t="inlineStr">
      <is>
        <t>Krauß, Leila</t>
      </is>
    </nc>
  </rcc>
  <rcc rId="5682" sId="2">
    <nc r="B153" t="inlineStr">
      <is>
        <t>Müller, Jana</t>
      </is>
    </nc>
  </rcc>
  <rcc rId="5683" sId="2">
    <nc r="B154" t="inlineStr">
      <is>
        <t>Niklaitschik, Kathrin</t>
      </is>
    </nc>
  </rcc>
  <rcc rId="5684" sId="2">
    <nc r="B155" t="inlineStr">
      <is>
        <t>Skutnitzki, Nancy</t>
      </is>
    </nc>
  </rcc>
  <rcc rId="5685" sId="2">
    <nc r="B156" t="inlineStr">
      <is>
        <t>Beresnevicivte, Mija</t>
      </is>
    </nc>
  </rcc>
  <rcc rId="5686" sId="2">
    <nc r="C152">
      <v>4</v>
    </nc>
  </rcc>
  <rcc rId="5687" sId="2">
    <nc r="C153">
      <v>4</v>
    </nc>
  </rcc>
  <rcc rId="5688" sId="2">
    <nc r="C154">
      <v>5</v>
    </nc>
  </rcc>
  <rcc rId="5689" sId="2">
    <nc r="C155">
      <v>5</v>
    </nc>
  </rcc>
  <rcc rId="5690" sId="2">
    <nc r="C156">
      <v>6</v>
    </nc>
  </rcc>
  <rcc rId="5691" sId="2">
    <nc r="N151" t="inlineStr">
      <is>
        <t>Krauß, Leila</t>
      </is>
    </nc>
  </rcc>
  <rcc rId="5692" sId="2">
    <nc r="N152" t="inlineStr">
      <is>
        <t>Müller, Jana</t>
      </is>
    </nc>
  </rcc>
  <rcc rId="5693" sId="2">
    <nc r="N153" t="inlineStr">
      <is>
        <t>Niklaitschik, Kathrin</t>
      </is>
    </nc>
  </rcc>
  <rcc rId="5694" sId="2">
    <nc r="N154" t="inlineStr">
      <is>
        <t>Skutnitzki, Nancy</t>
      </is>
    </nc>
  </rcc>
  <rcc rId="5695" sId="2">
    <nc r="N155" t="inlineStr">
      <is>
        <t>Beresnevicivte, Mija</t>
      </is>
    </nc>
  </rcc>
  <rcc rId="5696" sId="2">
    <nc r="Q151" t="inlineStr">
      <is>
        <t>Krauß, Leila</t>
      </is>
    </nc>
  </rcc>
  <rcc rId="5697" sId="2">
    <nc r="Q152" t="inlineStr">
      <is>
        <t>Müller, Jana</t>
      </is>
    </nc>
  </rcc>
  <rcc rId="5698" sId="2">
    <nc r="Q153" t="inlineStr">
      <is>
        <t>Niklaitschik, Kathrin</t>
      </is>
    </nc>
  </rcc>
  <rcc rId="5699" sId="2">
    <nc r="Q154" t="inlineStr">
      <is>
        <t>Skutnitzki, Nancy</t>
      </is>
    </nc>
  </rcc>
  <rcc rId="5700" sId="2">
    <oc r="Q155" t="inlineStr">
      <is>
        <t>Plohmer Josephine</t>
      </is>
    </oc>
    <nc r="Q155" t="inlineStr">
      <is>
        <t>Beresnevicivte, Mija</t>
      </is>
    </nc>
  </rcc>
  <rcc rId="5701" sId="2">
    <oc r="B146" t="inlineStr">
      <is>
        <t>Neumann, Tarja</t>
      </is>
    </oc>
    <nc r="B146" t="inlineStr">
      <is>
        <t>Steckmeier, Anna</t>
      </is>
    </nc>
  </rcc>
  <rcc rId="5702" sId="2" xfDxf="1" dxf="1">
    <oc r="N145" t="inlineStr">
      <is>
        <t>Neumann, Tarja</t>
      </is>
    </oc>
    <nc r="N145" t="inlineStr">
      <is>
        <t>Steckmeier,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5703" sId="2" xfDxf="1" dxf="1">
    <oc r="Q145" t="inlineStr">
      <is>
        <t>Neumann, Tarja</t>
      </is>
    </oc>
    <nc r="Q145" t="inlineStr">
      <is>
        <t>Steckmeier, Anna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</revisions>
</file>

<file path=xl/revisions/revisionLog1711.xml><?xml version="1.0" encoding="utf-8"?>
<revisions xmlns="http://schemas.openxmlformats.org/spreadsheetml/2006/main" xmlns:r="http://schemas.openxmlformats.org/officeDocument/2006/relationships">
  <rcc rId="5661" sId="2">
    <nc r="B212" t="inlineStr">
      <is>
        <t>Meister, Lina</t>
      </is>
    </nc>
  </rcc>
  <rcc rId="5662" sId="2">
    <nc r="C212">
      <v>5</v>
    </nc>
  </rcc>
  <rcc rId="5663" sId="2">
    <nc r="B213" t="inlineStr">
      <is>
        <t>Djalali, Celine</t>
      </is>
    </nc>
  </rcc>
  <rcc rId="5664" sId="2">
    <nc r="C213">
      <v>4</v>
    </nc>
  </rcc>
  <rcc rId="5665" sId="2">
    <nc r="B214" t="inlineStr">
      <is>
        <t>Götze, Paula</t>
      </is>
    </nc>
  </rcc>
  <rcc rId="5666" sId="2">
    <nc r="C214">
      <v>4</v>
    </nc>
  </rcc>
  <rcc rId="5667" sId="2">
    <nc r="B215" t="inlineStr">
      <is>
        <t>Genova, Mia</t>
      </is>
    </nc>
  </rcc>
  <rcc rId="5668" sId="2">
    <nc r="C215">
      <v>5</v>
    </nc>
  </rcc>
  <rcc rId="5669" sId="2">
    <nc r="B216" t="inlineStr">
      <is>
        <t>Ferchel, Lilly</t>
      </is>
    </nc>
  </rcc>
  <rcc rId="5670" sId="2">
    <nc r="C216">
      <v>5</v>
    </nc>
  </rcc>
  <rcc rId="5671" sId="2" odxf="1" dxf="1">
    <nc r="N211" t="inlineStr">
      <is>
        <t>Meister,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72" sId="2" odxf="1" dxf="1">
    <nc r="N212" t="inlineStr">
      <is>
        <t>Djalali, Celine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73" sId="2" odxf="1" dxf="1">
    <nc r="N213" t="inlineStr">
      <is>
        <t>Götze, Paula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4" sId="2" odxf="1" dxf="1">
    <nc r="N214" t="inlineStr">
      <is>
        <t>Genova,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5" sId="2" odxf="1" dxf="1">
    <nc r="N215" t="inlineStr">
      <is>
        <t>Ferchel, Lilly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76" sId="2" odxf="1" dxf="1">
    <nc r="Q211" t="inlineStr">
      <is>
        <t>Meister, Lina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77" sId="2" odxf="1" dxf="1">
    <nc r="Q212" t="inlineStr">
      <is>
        <t>Djalali, Celine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78" sId="2" odxf="1" dxf="1">
    <nc r="Q213" t="inlineStr">
      <is>
        <t>Götze, Paula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79" sId="2" odxf="1" dxf="1">
    <nc r="Q214" t="inlineStr">
      <is>
        <t>Genova,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80" sId="2" odxf="1" dxf="1">
    <nc r="Q215" t="inlineStr">
      <is>
        <t>Ferchel, Lilly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5521" sId="2">
    <nc r="B122" t="inlineStr">
      <is>
        <t>Bodenschatz, Mia</t>
      </is>
    </nc>
  </rcc>
  <rcc rId="5522" sId="2">
    <nc r="C122">
      <v>4</v>
    </nc>
  </rcc>
  <rcc rId="5523" sId="2">
    <nc r="B123" t="inlineStr">
      <is>
        <t>Günther, Meike</t>
      </is>
    </nc>
  </rcc>
  <rcc rId="5524" sId="2">
    <nc r="C123">
      <v>4</v>
    </nc>
  </rcc>
  <rcc rId="5525" sId="2">
    <nc r="B124" t="inlineStr">
      <is>
        <t>Frank, Nina</t>
      </is>
    </nc>
  </rcc>
  <rcc rId="5526" sId="2">
    <nc r="C124">
      <v>4</v>
    </nc>
  </rcc>
  <rcc rId="5527" sId="2">
    <nc r="B125" t="inlineStr">
      <is>
        <t>Kuntz, Marlene</t>
      </is>
    </nc>
  </rcc>
  <rcc rId="5528" sId="2">
    <nc r="C125">
      <v>4</v>
    </nc>
  </rcc>
  <rcc rId="5529" sId="2">
    <nc r="B126" t="inlineStr">
      <is>
        <t>Vandeveer, Ella</t>
      </is>
    </nc>
  </rcc>
  <rcc rId="5530" sId="2">
    <nc r="C126">
      <v>6</v>
    </nc>
  </rcc>
  <rcc rId="5531" sId="2">
    <nc r="N121" t="inlineStr">
      <is>
        <t>Bodenschatz, Mia</t>
      </is>
    </nc>
  </rcc>
  <rcc rId="5532" sId="2">
    <nc r="N122" t="inlineStr">
      <is>
        <t>Günther, Meike</t>
      </is>
    </nc>
  </rcc>
  <rcc rId="5533" sId="2">
    <nc r="N123" t="inlineStr">
      <is>
        <t>Frank, Nina</t>
      </is>
    </nc>
  </rcc>
  <rcc rId="5534" sId="2">
    <nc r="N124" t="inlineStr">
      <is>
        <t>Kuntz, Marlene</t>
      </is>
    </nc>
  </rcc>
  <rcc rId="5535" sId="2">
    <nc r="N125" t="inlineStr">
      <is>
        <t>Vandeveer, Ella</t>
      </is>
    </nc>
  </rcc>
  <rcc rId="5536" sId="2">
    <nc r="Q121" t="inlineStr">
      <is>
        <t>Bodenschatz, Mia</t>
      </is>
    </nc>
  </rcc>
  <rcc rId="5537" sId="2">
    <nc r="Q122" t="inlineStr">
      <is>
        <t>Günther, Meike</t>
      </is>
    </nc>
  </rcc>
  <rcc rId="5538" sId="2">
    <nc r="Q123" t="inlineStr">
      <is>
        <t>Frank, Nina</t>
      </is>
    </nc>
  </rcc>
  <rcc rId="5539" sId="2">
    <nc r="Q124" t="inlineStr">
      <is>
        <t>Kuntz, Marlene</t>
      </is>
    </nc>
  </rcc>
  <rcc rId="5540" sId="2">
    <nc r="Q125" t="inlineStr">
      <is>
        <t>Vandeveer, Ella</t>
      </is>
    </nc>
  </rcc>
  <rcc rId="5541" sId="2">
    <nc r="B132" t="inlineStr">
      <is>
        <t>Fuchs, Mia</t>
      </is>
    </nc>
  </rcc>
  <rcc rId="5542" sId="2">
    <nc r="C132">
      <v>6</v>
    </nc>
  </rcc>
  <rcc rId="5543" sId="2">
    <nc r="B133" t="inlineStr">
      <is>
        <t>Weber, Vivienne</t>
      </is>
    </nc>
  </rcc>
  <rcc rId="5544" sId="2">
    <nc r="C133">
      <v>5</v>
    </nc>
  </rcc>
  <rcc rId="5545" sId="2">
    <nc r="B134" t="inlineStr">
      <is>
        <t>Scheck, Jason</t>
      </is>
    </nc>
  </rcc>
  <rcc rId="5546" sId="2">
    <nc r="C134">
      <v>5</v>
    </nc>
  </rcc>
  <rcc rId="5547" sId="2">
    <nc r="B135" t="inlineStr">
      <is>
        <t>Allam, Annoud</t>
      </is>
    </nc>
  </rcc>
  <rcc rId="5548" sId="2">
    <nc r="C135">
      <v>6</v>
    </nc>
  </rcc>
  <rcc rId="5549" sId="2">
    <nc r="B136" t="inlineStr">
      <is>
        <t>Junker, Simon</t>
      </is>
    </nc>
  </rcc>
  <rcc rId="5550" sId="2">
    <nc r="C136">
      <v>6</v>
    </nc>
  </rcc>
  <rcc rId="5551" sId="2">
    <nc r="N131" t="inlineStr">
      <is>
        <t>Fuchs, Mia</t>
      </is>
    </nc>
  </rcc>
  <rcc rId="5552" sId="2">
    <nc r="N132" t="inlineStr">
      <is>
        <t>Weber, Vivienne</t>
      </is>
    </nc>
  </rcc>
  <rcc rId="5553" sId="2">
    <nc r="N133" t="inlineStr">
      <is>
        <t>Scheck, Jason</t>
      </is>
    </nc>
  </rcc>
  <rcc rId="5554" sId="2">
    <nc r="N134" t="inlineStr">
      <is>
        <t>Allam, Annoud</t>
      </is>
    </nc>
  </rcc>
  <rcc rId="5555" sId="2">
    <nc r="N135" t="inlineStr">
      <is>
        <t>Junker, Simon</t>
      </is>
    </nc>
  </rcc>
  <rcc rId="5556" sId="2">
    <nc r="Q131" t="inlineStr">
      <is>
        <t>Fuchs, Mia</t>
      </is>
    </nc>
  </rcc>
  <rcc rId="5557" sId="2">
    <nc r="Q132" t="inlineStr">
      <is>
        <t>Weber, Vivienne</t>
      </is>
    </nc>
  </rcc>
  <rcc rId="5558" sId="2">
    <nc r="Q133" t="inlineStr">
      <is>
        <t>Scheck, Jason</t>
      </is>
    </nc>
  </rcc>
  <rcc rId="5559" sId="2">
    <nc r="Q134" t="inlineStr">
      <is>
        <t>Allam, Annoud</t>
      </is>
    </nc>
  </rcc>
  <rcc rId="5560" sId="2">
    <nc r="Q135" t="inlineStr">
      <is>
        <t>Junker, Simon</t>
      </is>
    </nc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5501" sId="2">
    <nc r="B112" t="inlineStr">
      <is>
        <t>Parlov, Emma</t>
      </is>
    </nc>
  </rcc>
  <rcc rId="5502" sId="2">
    <nc r="C112">
      <v>5</v>
    </nc>
  </rcc>
  <rcc rId="5503" sId="2">
    <nc r="B113" t="inlineStr">
      <is>
        <t>Klos, Emily</t>
      </is>
    </nc>
  </rcc>
  <rcc rId="5504" sId="2">
    <nc r="C113">
      <v>6</v>
    </nc>
  </rcc>
  <rcc rId="5505" sId="2">
    <nc r="B114" t="inlineStr">
      <is>
        <t>Fürschütte, Franca</t>
      </is>
    </nc>
  </rcc>
  <rcc rId="5506" sId="2">
    <nc r="C114">
      <v>5</v>
    </nc>
  </rcc>
  <rcc rId="5507" sId="2">
    <nc r="B115" t="inlineStr">
      <is>
        <t>Simsch, Annika</t>
      </is>
    </nc>
  </rcc>
  <rcc rId="5508" sId="2">
    <nc r="C115">
      <v>4</v>
    </nc>
  </rcc>
  <rcc rId="5509" sId="2">
    <nc r="B116" t="inlineStr">
      <is>
        <t>Gerhold, Lily</t>
      </is>
    </nc>
  </rcc>
  <rcc rId="5510" sId="2">
    <nc r="C116">
      <v>6</v>
    </nc>
  </rcc>
  <rcc rId="5511" sId="2">
    <nc r="N111" t="inlineStr">
      <is>
        <t>Parlov, Emma</t>
      </is>
    </nc>
  </rcc>
  <rcc rId="5512" sId="2">
    <nc r="N112" t="inlineStr">
      <is>
        <t>Klos, Emily</t>
      </is>
    </nc>
  </rcc>
  <rcc rId="5513" sId="2">
    <nc r="N113" t="inlineStr">
      <is>
        <t>Fürschütte, Franca</t>
      </is>
    </nc>
  </rcc>
  <rcc rId="5514" sId="2">
    <nc r="N114" t="inlineStr">
      <is>
        <t>Simsch, Annika</t>
      </is>
    </nc>
  </rcc>
  <rcc rId="5515" sId="2">
    <nc r="N115" t="inlineStr">
      <is>
        <t>Gerhold, Lily</t>
      </is>
    </nc>
  </rcc>
  <rcc rId="5516" sId="2">
    <nc r="Q111" t="inlineStr">
      <is>
        <t>Parlov, Emma</t>
      </is>
    </nc>
  </rcc>
  <rcc rId="5517" sId="2">
    <nc r="Q112" t="inlineStr">
      <is>
        <t>Klos, Emily</t>
      </is>
    </nc>
  </rcc>
  <rcc rId="5518" sId="2">
    <nc r="Q113" t="inlineStr">
      <is>
        <t>Fürschütte, Franca</t>
      </is>
    </nc>
  </rcc>
  <rcc rId="5519" sId="2">
    <nc r="Q114" t="inlineStr">
      <is>
        <t>Simsch, Annika</t>
      </is>
    </nc>
  </rcc>
  <rcc rId="5520" sId="2">
    <nc r="Q115" t="inlineStr">
      <is>
        <t>Gerhold, Lily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6535" sId="2" numFmtId="4">
    <nc r="E152">
      <v>16.75</v>
    </nc>
  </rcc>
  <rcc rId="6536" sId="2" numFmtId="4">
    <nc r="E153">
      <v>15.5</v>
    </nc>
  </rcc>
  <rcc rId="6537" sId="2" numFmtId="4">
    <nc r="E154">
      <v>16.5</v>
    </nc>
  </rcc>
  <rcc rId="6538" sId="2" numFmtId="4">
    <nc r="E155">
      <v>12.75</v>
    </nc>
  </rcc>
  <rcc rId="6539" sId="2" numFmtId="4">
    <nc r="E156">
      <v>13.5</v>
    </nc>
  </rcc>
</revisions>
</file>

<file path=xl/revisions/revisionLog181.xml><?xml version="1.0" encoding="utf-8"?>
<revisions xmlns="http://schemas.openxmlformats.org/spreadsheetml/2006/main" xmlns:r="http://schemas.openxmlformats.org/officeDocument/2006/relationships">
  <rcc rId="6458" sId="2" numFmtId="4">
    <nc r="E212">
      <v>16.75</v>
    </nc>
  </rcc>
  <rcc rId="6459" sId="2" numFmtId="4">
    <nc r="E213">
      <v>17</v>
    </nc>
  </rcc>
  <rcc rId="6460" sId="2" numFmtId="4">
    <nc r="E214">
      <v>15.5</v>
    </nc>
  </rcc>
  <rcc rId="6461" sId="2" numFmtId="4">
    <nc r="E215">
      <v>15.25</v>
    </nc>
  </rcc>
  <rcc rId="6462" sId="2" numFmtId="4">
    <nc r="E216">
      <v>13.25</v>
    </nc>
  </rcc>
</revisions>
</file>

<file path=xl/revisions/revisionLog1811.xml><?xml version="1.0" encoding="utf-8"?>
<revisions xmlns="http://schemas.openxmlformats.org/spreadsheetml/2006/main" xmlns:r="http://schemas.openxmlformats.org/officeDocument/2006/relationships">
  <rcc rId="5744" sId="4">
    <nc r="B32" t="inlineStr">
      <is>
        <t>Miftari, Erza</t>
      </is>
    </nc>
  </rcc>
  <rcc rId="5745" sId="4">
    <nc r="B33" t="inlineStr">
      <is>
        <t>Aprile, Elisa</t>
      </is>
    </nc>
  </rcc>
  <rcc rId="5746" sId="4">
    <nc r="B34" t="inlineStr">
      <is>
        <t>Feuerbach, Lea</t>
      </is>
    </nc>
  </rcc>
  <rcc rId="5747" sId="4">
    <nc r="B35" t="inlineStr">
      <is>
        <t>Schlee, Eric</t>
      </is>
    </nc>
  </rcc>
  <rcc rId="5748" sId="4">
    <nc r="B36" t="inlineStr">
      <is>
        <t>Nippgen, Lotta</t>
      </is>
    </nc>
  </rcc>
  <rcc rId="5749" sId="4">
    <nc r="N31" t="inlineStr">
      <is>
        <t>Miftari, Erza</t>
      </is>
    </nc>
  </rcc>
  <rcc rId="5750" sId="4">
    <nc r="N32" t="inlineStr">
      <is>
        <t>Aprile, Elisa</t>
      </is>
    </nc>
  </rcc>
  <rcc rId="5751" sId="4">
    <nc r="N33" t="inlineStr">
      <is>
        <t>Feuerbach, Lea</t>
      </is>
    </nc>
  </rcc>
  <rcc rId="5752" sId="4">
    <nc r="N34" t="inlineStr">
      <is>
        <t>Schlee, Eric</t>
      </is>
    </nc>
  </rcc>
  <rcc rId="5753" sId="4">
    <nc r="N35" t="inlineStr">
      <is>
        <t>Nippgen, Lotta</t>
      </is>
    </nc>
  </rcc>
  <rcc rId="5754" sId="4">
    <nc r="Q31" t="inlineStr">
      <is>
        <t>Miftari, Erza</t>
      </is>
    </nc>
  </rcc>
  <rcc rId="5755" sId="4">
    <nc r="Q32" t="inlineStr">
      <is>
        <t>Aprile, Elisa</t>
      </is>
    </nc>
  </rcc>
  <rcc rId="5756" sId="4">
    <nc r="Q33" t="inlineStr">
      <is>
        <t>Feuerbach, Lea</t>
      </is>
    </nc>
  </rcc>
  <rcc rId="5757" sId="4">
    <nc r="Q34" t="inlineStr">
      <is>
        <t>Schlee, Eric</t>
      </is>
    </nc>
  </rcc>
  <rcc rId="5758" sId="4">
    <nc r="Q35" t="inlineStr">
      <is>
        <t>Nippgen, Lotta</t>
      </is>
    </nc>
  </rcc>
</revisions>
</file>

<file path=xl/revisions/revisionLog18111.xml><?xml version="1.0" encoding="utf-8"?>
<revisions xmlns="http://schemas.openxmlformats.org/spreadsheetml/2006/main" xmlns:r="http://schemas.openxmlformats.org/officeDocument/2006/relationships">
  <rcc rId="5724" sId="6">
    <nc r="B22" t="inlineStr">
      <is>
        <t>Hild, Dylan</t>
      </is>
    </nc>
  </rcc>
  <rcc rId="5725" sId="6">
    <nc r="C22">
      <v>7</v>
    </nc>
  </rcc>
  <rcc rId="5726" sId="6">
    <nc r="C23">
      <v>7</v>
    </nc>
  </rcc>
  <rcc rId="5727" sId="6">
    <nc r="C24">
      <v>7</v>
    </nc>
  </rcc>
  <rcc rId="5728" sId="6">
    <nc r="C25">
      <v>8</v>
    </nc>
  </rcc>
  <rcc rId="5729" sId="6">
    <nc r="C26">
      <v>9</v>
    </nc>
  </rcc>
  <rcc rId="5730" sId="6">
    <nc r="B23" t="inlineStr">
      <is>
        <t>Schiller, David</t>
      </is>
    </nc>
  </rcc>
  <rcc rId="5731" sId="6">
    <nc r="B24" t="inlineStr">
      <is>
        <t>Krause, Florian</t>
      </is>
    </nc>
  </rcc>
  <rcc rId="5732" sId="6">
    <nc r="B25" t="inlineStr">
      <is>
        <t>Eberle, Camilla</t>
      </is>
    </nc>
  </rcc>
  <rcc rId="5733" sId="6">
    <nc r="B26" t="inlineStr">
      <is>
        <t>Puhl, Lina</t>
      </is>
    </nc>
  </rcc>
  <rcc rId="5734" sId="6">
    <nc r="N21" t="inlineStr">
      <is>
        <t>Hild, Dylan</t>
      </is>
    </nc>
  </rcc>
  <rcc rId="5735" sId="6">
    <nc r="N22" t="inlineStr">
      <is>
        <t>Schiller, David</t>
      </is>
    </nc>
  </rcc>
  <rcc rId="5736" sId="6">
    <nc r="N23" t="inlineStr">
      <is>
        <t>Krause, Florian</t>
      </is>
    </nc>
  </rcc>
  <rcc rId="5737" sId="6">
    <nc r="N24" t="inlineStr">
      <is>
        <t>Eberle, Camilla</t>
      </is>
    </nc>
  </rcc>
  <rcc rId="5738" sId="6">
    <nc r="N25" t="inlineStr">
      <is>
        <t>Puhl, Lina</t>
      </is>
    </nc>
  </rcc>
  <rcc rId="5739" sId="6">
    <nc r="Q21" t="inlineStr">
      <is>
        <t>Hild, Dylan</t>
      </is>
    </nc>
  </rcc>
  <rcc rId="5740" sId="6">
    <nc r="Q22" t="inlineStr">
      <is>
        <t>Schiller, David</t>
      </is>
    </nc>
  </rcc>
  <rcc rId="5741" sId="6">
    <nc r="Q23" t="inlineStr">
      <is>
        <t>Krause, Florian</t>
      </is>
    </nc>
  </rcc>
  <rcc rId="5742" sId="6">
    <nc r="Q24" t="inlineStr">
      <is>
        <t>Eberle, Camilla</t>
      </is>
    </nc>
  </rcc>
  <rcc rId="5743" sId="6">
    <nc r="Q25" t="inlineStr">
      <is>
        <t>Puhl, Lina</t>
      </is>
    </nc>
  </rcc>
</revisions>
</file>

<file path=xl/revisions/revisionLog181111.xml><?xml version="1.0" encoding="utf-8"?>
<revisions xmlns="http://schemas.openxmlformats.org/spreadsheetml/2006/main" xmlns:r="http://schemas.openxmlformats.org/officeDocument/2006/relationships">
  <rcc rId="5641" sId="2">
    <nc r="B202" t="inlineStr">
      <is>
        <t>Conrad, Chiara</t>
      </is>
    </nc>
  </rcc>
  <rcc rId="5642" sId="2">
    <nc r="C202">
      <v>6</v>
    </nc>
  </rcc>
  <rcc rId="5643" sId="2">
    <nc r="B203" t="inlineStr">
      <is>
        <t>Bouquet, Mia</t>
      </is>
    </nc>
  </rcc>
  <rcc rId="5644" sId="2">
    <nc r="C203">
      <v>6</v>
    </nc>
  </rcc>
  <rcc rId="5645" sId="2">
    <nc r="B204" t="inlineStr">
      <is>
        <t>Holstein, Sophie</t>
      </is>
    </nc>
  </rcc>
  <rcc rId="5646" sId="2">
    <nc r="C204">
      <v>6</v>
    </nc>
  </rcc>
  <rcc rId="5647" sId="2">
    <nc r="B205" t="inlineStr">
      <is>
        <t>Forbes, Eileen</t>
      </is>
    </nc>
  </rcc>
  <rcc rId="5648" sId="2">
    <nc r="C205">
      <v>6</v>
    </nc>
  </rcc>
  <rcc rId="5649" sId="2">
    <nc r="B206" t="inlineStr">
      <is>
        <t>Reichert, Mia</t>
      </is>
    </nc>
  </rcc>
  <rcc rId="5650" sId="2">
    <nc r="C206">
      <v>5</v>
    </nc>
  </rcc>
  <rcc rId="5651" sId="2" odxf="1" dxf="1">
    <nc r="N201" t="inlineStr">
      <is>
        <t>Conrad, Chiara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52" sId="2" odxf="1" dxf="1">
    <nc r="N202" t="inlineStr">
      <is>
        <t>Bouquet,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53" sId="2" odxf="1" dxf="1">
    <nc r="N203" t="inlineStr">
      <is>
        <t>Holstein, Sophie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4" sId="2" odxf="1" dxf="1">
    <nc r="N204" t="inlineStr">
      <is>
        <t>Forbes, Eileen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5" sId="2" odxf="1" dxf="1">
    <nc r="N205" t="inlineStr">
      <is>
        <t>Reichert, Mia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  <rcc rId="5656" sId="2" odxf="1" dxf="1">
    <nc r="Q201" t="inlineStr">
      <is>
        <t>Conrad, Chiara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ck">
          <color indexed="64"/>
        </top>
      </border>
    </odxf>
    <ndxf>
      <alignment horizontal="general" readingOrder="0"/>
      <border outline="0">
        <left style="medium">
          <color indexed="64"/>
        </left>
        <right/>
        <top style="medium">
          <color indexed="64"/>
        </top>
      </border>
    </ndxf>
  </rcc>
  <rcc rId="5657" sId="2" odxf="1" dxf="1">
    <nc r="Q202" t="inlineStr">
      <is>
        <t>Bouquet, Mia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alignment horizontal="general" readingOrder="0"/>
      <border outline="0">
        <left style="medium">
          <color indexed="64"/>
        </left>
        <right/>
        <top/>
        <bottom/>
      </border>
    </ndxf>
  </rcc>
  <rcc rId="5658" sId="2" odxf="1" dxf="1">
    <nc r="Q203" t="inlineStr">
      <is>
        <t>Holstein, Sophie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59" sId="2" odxf="1" dxf="1">
    <nc r="Q204" t="inlineStr">
      <is>
        <t>Forbes, Eileen</t>
      </is>
    </nc>
    <odxf>
      <alignment horizontal="left" readingOrder="0"/>
      <border outline="0">
        <left style="thick">
          <color indexed="64"/>
        </left>
        <right style="thin">
          <color indexed="64"/>
        </right>
      </border>
    </odxf>
    <ndxf>
      <alignment horizontal="general" readingOrder="0"/>
      <border outline="0">
        <left style="medium">
          <color indexed="64"/>
        </left>
        <right/>
      </border>
    </ndxf>
  </rcc>
  <rcc rId="5660" sId="2" odxf="1" dxf="1">
    <nc r="Q205" t="inlineStr">
      <is>
        <t>Reichert, Mia</t>
      </is>
    </nc>
    <odxf>
      <border outline="0">
        <left style="thick">
          <color indexed="64"/>
        </left>
        <right style="thin">
          <color indexed="64"/>
        </right>
        <bottom/>
      </border>
    </odxf>
    <ndxf>
      <border outline="0">
        <left style="medium">
          <color indexed="64"/>
        </left>
        <right/>
        <bottom style="medium">
          <color indexed="64"/>
        </bottom>
      </border>
    </ndxf>
  </rcc>
</revisions>
</file>

<file path=xl/revisions/revisionLog1812.xml><?xml version="1.0" encoding="utf-8"?>
<revisions xmlns="http://schemas.openxmlformats.org/spreadsheetml/2006/main" xmlns:r="http://schemas.openxmlformats.org/officeDocument/2006/relationships">
  <rcc rId="5759" sId="4">
    <nc r="B42" t="inlineStr">
      <is>
        <t>Hamliko, Juliana</t>
      </is>
    </nc>
  </rcc>
  <rcc rId="5760" sId="4">
    <nc r="B43" t="inlineStr">
      <is>
        <t>Ongun, Zuhal</t>
      </is>
    </nc>
  </rcc>
  <rcc rId="5761" sId="4">
    <nc r="B44" t="inlineStr">
      <is>
        <t>Benz, Lilli</t>
      </is>
    </nc>
  </rcc>
  <rcc rId="5762" sId="4">
    <nc r="B45" t="inlineStr">
      <is>
        <t>Deuker, Carlo</t>
      </is>
    </nc>
  </rcc>
  <rcc rId="5763" sId="4">
    <nc r="B46" t="inlineStr">
      <is>
        <t>Gerstner, Finn</t>
      </is>
    </nc>
  </rcc>
  <rcc rId="5764" sId="4">
    <nc r="C42">
      <v>6</v>
    </nc>
  </rcc>
  <rcc rId="5765" sId="4">
    <nc r="C43">
      <v>8</v>
    </nc>
  </rcc>
  <rcc rId="5766" sId="4">
    <nc r="C44">
      <v>10</v>
    </nc>
  </rcc>
  <rcc rId="5767" sId="4">
    <nc r="C45">
      <v>10</v>
    </nc>
  </rcc>
  <rcc rId="5768" sId="4">
    <nc r="C46">
      <v>7</v>
    </nc>
  </rcc>
  <rcc rId="5769" sId="4">
    <nc r="N41" t="inlineStr">
      <is>
        <t>Hamliko, Juliana</t>
      </is>
    </nc>
  </rcc>
  <rcc rId="5770" sId="4">
    <nc r="N42" t="inlineStr">
      <is>
        <t>Ongun, Zuhal</t>
      </is>
    </nc>
  </rcc>
  <rcc rId="5771" sId="4">
    <nc r="N43" t="inlineStr">
      <is>
        <t>Benz, Lilli</t>
      </is>
    </nc>
  </rcc>
  <rcc rId="5772" sId="4">
    <nc r="N44" t="inlineStr">
      <is>
        <t>Deuker, Carlo</t>
      </is>
    </nc>
  </rcc>
  <rcc rId="5773" sId="4">
    <nc r="N45" t="inlineStr">
      <is>
        <t>Gerstner, Finn</t>
      </is>
    </nc>
  </rcc>
  <rcc rId="5774" sId="4">
    <nc r="Q41" t="inlineStr">
      <is>
        <t>Hamliko, Juliana</t>
      </is>
    </nc>
  </rcc>
  <rcc rId="5775" sId="4">
    <nc r="Q42" t="inlineStr">
      <is>
        <t>Ongun, Zuhal</t>
      </is>
    </nc>
  </rcc>
  <rcc rId="5776" sId="4">
    <nc r="Q43" t="inlineStr">
      <is>
        <t>Benz, Lilli</t>
      </is>
    </nc>
  </rcc>
  <rcc rId="5777" sId="4">
    <nc r="Q44" t="inlineStr">
      <is>
        <t>Deuker, Carlo</t>
      </is>
    </nc>
  </rcc>
  <rcc rId="5778" sId="4">
    <nc r="Q45" t="inlineStr">
      <is>
        <t>Gerstner, Finn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>
  <rcc rId="6449" sId="2" numFmtId="4">
    <nc r="R201">
      <v>7.8</v>
    </nc>
  </rcc>
  <rcc rId="6450" sId="2" numFmtId="4">
    <nc r="R202">
      <v>7.1</v>
    </nc>
  </rcc>
  <rcc rId="6451" sId="2" numFmtId="4">
    <nc r="R203">
      <v>7.4</v>
    </nc>
  </rcc>
  <rcc rId="6452" sId="2" numFmtId="4">
    <nc r="R204">
      <v>10.199999999999999</v>
    </nc>
  </rcc>
  <rcc rId="6453" sId="2" numFmtId="4">
    <nc r="R205">
      <v>8.1999999999999993</v>
    </nc>
  </rcc>
</revisions>
</file>

<file path=xl/revisions/revisionLog1821.xml><?xml version="1.0" encoding="utf-8"?>
<revisions xmlns="http://schemas.openxmlformats.org/spreadsheetml/2006/main" xmlns:r="http://schemas.openxmlformats.org/officeDocument/2006/relationships">
  <rcc rId="6441" sId="2">
    <nc r="L101">
      <v>4.5</v>
    </nc>
  </rcc>
  <rcc rId="6442" sId="2">
    <nc r="L102">
      <v>3.5</v>
    </nc>
  </rcc>
  <rcc rId="6443" sId="2">
    <nc r="L103">
      <v>5.5</v>
    </nc>
  </rcc>
  <rcc rId="6444" sId="2">
    <nc r="L104">
      <v>5.5</v>
    </nc>
  </rcc>
</revisions>
</file>

<file path=xl/revisions/revisionLog18211.xml><?xml version="1.0" encoding="utf-8"?>
<revisions xmlns="http://schemas.openxmlformats.org/spreadsheetml/2006/main" xmlns:r="http://schemas.openxmlformats.org/officeDocument/2006/relationships">
  <rcc rId="5813" sId="4" numFmtId="4">
    <nc r="E42">
      <v>9.5</v>
    </nc>
  </rcc>
  <rcc rId="5814" sId="4" numFmtId="4">
    <nc r="E43">
      <v>8.25</v>
    </nc>
  </rcc>
  <rcc rId="5815" sId="4" numFmtId="4">
    <nc r="E44">
      <v>10.25</v>
    </nc>
  </rcc>
  <rcc rId="5816" sId="4" numFmtId="4">
    <nc r="E45">
      <v>11</v>
    </nc>
  </rcc>
  <rcc rId="5817" sId="4" numFmtId="4">
    <nc r="E46">
      <v>12.5</v>
    </nc>
  </rcc>
  <rcc rId="5818" sId="5" numFmtId="4">
    <nc r="R32">
      <v>8.8000000000000007</v>
    </nc>
  </rcc>
  <rcc rId="5819" sId="5" numFmtId="4">
    <nc r="R34">
      <v>7.38</v>
    </nc>
  </rcc>
  <rcc rId="5820" sId="5" numFmtId="4">
    <nc r="R33">
      <v>20.39</v>
    </nc>
  </rcc>
  <rcc rId="5821" sId="5" numFmtId="4">
    <nc r="R35">
      <v>12.2</v>
    </nc>
  </rcc>
  <rcc rId="5822" sId="5" numFmtId="4">
    <nc r="R31">
      <v>6.08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5837" sId="5" numFmtId="4">
    <nc r="O43">
      <v>5.13</v>
    </nc>
  </rcc>
  <rcc rId="5838" sId="5" numFmtId="4">
    <nc r="O41">
      <v>5.39</v>
    </nc>
  </rcc>
  <rcc rId="5839" sId="5" numFmtId="4">
    <nc r="O44">
      <v>5.27</v>
    </nc>
  </rcc>
  <rcc rId="5840" sId="5" numFmtId="4">
    <nc r="O45">
      <v>5.63</v>
    </nc>
  </rcc>
  <rcc rId="5841" sId="5" numFmtId="4">
    <nc r="O42">
      <v>6.09</v>
    </nc>
  </rcc>
  <rcc rId="5842" sId="5" numFmtId="4">
    <nc r="R15">
      <v>7.5</v>
    </nc>
  </rcc>
  <rcc rId="5843" sId="5" numFmtId="4">
    <nc r="R12">
      <v>6.69</v>
    </nc>
  </rcc>
  <rcc rId="5844" sId="5" numFmtId="4">
    <nc r="R14">
      <v>8.59</v>
    </nc>
  </rcc>
  <rcc rId="5845" sId="5" numFmtId="4">
    <nc r="R13">
      <v>14.15</v>
    </nc>
  </rcc>
  <rcc rId="5846" sId="5" numFmtId="4">
    <nc r="R11">
      <v>9.27</v>
    </nc>
  </rcc>
  <rcc rId="5847" sId="4" numFmtId="4">
    <nc r="D15">
      <v>16</v>
    </nc>
  </rcc>
  <rcc rId="5848" sId="4" numFmtId="4">
    <nc r="D14">
      <v>15.75</v>
    </nc>
  </rcc>
  <rcc rId="5849" sId="4" numFmtId="4">
    <nc r="D13">
      <v>16.75</v>
    </nc>
  </rcc>
  <rcc rId="5850" sId="4" numFmtId="4">
    <nc r="D12">
      <v>18</v>
    </nc>
  </rcc>
  <rcc rId="5851" sId="4" numFmtId="4">
    <nc r="D16">
      <v>14</v>
    </nc>
  </rcc>
  <rcc rId="5852" sId="4" numFmtId="4">
    <nc r="D23">
      <v>15.5</v>
    </nc>
  </rcc>
  <rcc rId="5853" sId="4" numFmtId="4">
    <nc r="D22">
      <v>15.75</v>
    </nc>
  </rcc>
  <rcc rId="5854" sId="4" numFmtId="4">
    <nc r="D24">
      <v>14</v>
    </nc>
  </rcc>
  <rcc rId="5855" sId="4" numFmtId="4">
    <nc r="D25">
      <v>11.5</v>
    </nc>
  </rcc>
  <rcc rId="5856" sId="4" numFmtId="4">
    <nc r="D26">
      <v>12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5790" sId="5" numFmtId="4">
    <nc r="O32">
      <v>0</v>
    </nc>
  </rcc>
  <rcc rId="5791" sId="5" numFmtId="4">
    <nc r="O34">
      <v>6.06</v>
    </nc>
  </rcc>
  <rcc rId="5792" sId="5" numFmtId="4">
    <nc r="O33">
      <v>4.93</v>
    </nc>
  </rcc>
  <rcc rId="5793" sId="5" numFmtId="4">
    <nc r="O35">
      <v>5.15</v>
    </nc>
  </rcc>
  <rcc rId="5794" sId="5" numFmtId="4">
    <nc r="O31">
      <v>5.54</v>
    </nc>
  </rcc>
  <rcc rId="5795" sId="6" numFmtId="4">
    <nc r="O12">
      <v>5</v>
    </nc>
  </rcc>
  <rcc rId="5796" sId="6" numFmtId="4">
    <nc r="O11">
      <v>5.1100000000000003</v>
    </nc>
  </rcc>
  <rcc rId="5797" sId="6" numFmtId="4">
    <nc r="O13">
      <v>4.6500000000000004</v>
    </nc>
  </rcc>
  <rcc rId="5798" sId="6" numFmtId="4">
    <nc r="O14">
      <v>5.01</v>
    </nc>
  </rcc>
  <rcc rId="5799" sId="6" numFmtId="4">
    <nc r="O15">
      <v>4.8</v>
    </nc>
  </rcc>
  <rcc rId="5800" sId="5">
    <nc r="L21">
      <v>5</v>
    </nc>
  </rcc>
  <rcc rId="5801" sId="5">
    <nc r="L22">
      <v>5.5</v>
    </nc>
  </rcc>
  <rcc rId="5802" sId="5">
    <nc r="L23">
      <v>5</v>
    </nc>
  </rcc>
  <rcc rId="5803" sId="5">
    <nc r="L24">
      <v>5.5</v>
    </nc>
  </rcc>
  <rcc rId="5804" sId="5">
    <nc r="L41">
      <v>4</v>
    </nc>
  </rcc>
  <rcc rId="5805" sId="5">
    <nc r="L42">
      <v>3.5</v>
    </nc>
  </rcc>
  <rcc rId="5806" sId="5">
    <nc r="L43">
      <v>3.5</v>
    </nc>
  </rcc>
  <rcc rId="5807" sId="5">
    <nc r="L44">
      <v>4</v>
    </nc>
  </rcc>
  <rcc rId="5808" sId="6" numFmtId="4">
    <nc r="R21">
      <v>5.65</v>
    </nc>
  </rcc>
  <rcc rId="5809" sId="6" numFmtId="4">
    <nc r="R22">
      <v>8.07</v>
    </nc>
  </rcc>
  <rcc rId="5810" sId="6" numFmtId="4">
    <nc r="R23">
      <v>7.6</v>
    </nc>
  </rcc>
  <rcc rId="5811" sId="6" numFmtId="4">
    <nc r="R24">
      <v>5.23</v>
    </nc>
  </rcc>
  <rcc rId="5812" sId="6" numFmtId="4">
    <nc r="R25">
      <v>7.33</v>
    </nc>
  </rcc>
</revisions>
</file>

<file path=xl/revisions/revisionLog1911.xml><?xml version="1.0" encoding="utf-8"?>
<revisions xmlns="http://schemas.openxmlformats.org/spreadsheetml/2006/main" xmlns:r="http://schemas.openxmlformats.org/officeDocument/2006/relationships">
  <rcc rId="5785" sId="5" numFmtId="4">
    <nc r="O15">
      <v>5.16</v>
    </nc>
  </rcc>
  <rcc rId="5786" sId="5" numFmtId="4">
    <nc r="O12">
      <v>5.7</v>
    </nc>
  </rcc>
  <rcc rId="5787" sId="5" numFmtId="4">
    <nc r="O14">
      <v>5.65</v>
    </nc>
  </rcc>
  <rcc rId="5788" sId="5" numFmtId="4">
    <nc r="O13">
      <v>5.38</v>
    </nc>
  </rcc>
  <rcc rId="5789" sId="5" numFmtId="4">
    <nc r="O11">
      <v>4.79</v>
    </nc>
  </rcc>
</revisions>
</file>

<file path=xl/revisions/revisionLog19111.xml><?xml version="1.0" encoding="utf-8"?>
<revisions xmlns="http://schemas.openxmlformats.org/spreadsheetml/2006/main" xmlns:r="http://schemas.openxmlformats.org/officeDocument/2006/relationships">
  <rcc rId="5782" sId="5">
    <oc r="B43" t="inlineStr">
      <is>
        <t>Dural, Sinan</t>
      </is>
    </oc>
    <nc r="B43" t="inlineStr">
      <is>
        <t>Wilhelm, Finn</t>
      </is>
    </nc>
  </rcc>
  <rcc rId="5783" sId="5" xfDxf="1" dxf="1">
    <oc r="N42" t="inlineStr">
      <is>
        <t>Dural, Sinan</t>
      </is>
    </oc>
    <nc r="N42" t="inlineStr">
      <is>
        <t>Wilhelm, Finn</t>
      </is>
    </nc>
    <ndxf>
      <font>
        <b/>
        <sz val="22"/>
        <name val="Arial Narrow"/>
        <scheme val="none"/>
      </font>
      <border outline="0">
        <left style="medium">
          <color indexed="64"/>
        </left>
      </border>
      <protection locked="0"/>
    </ndxf>
  </rcc>
  <rcc rId="5784" sId="5" xfDxf="1" dxf="1">
    <oc r="Q42" t="inlineStr">
      <is>
        <t>Dural, Sinan</t>
      </is>
    </oc>
    <nc r="Q42" t="inlineStr">
      <is>
        <t>Wilhelm, Finn</t>
      </is>
    </nc>
    <ndxf>
      <font>
        <b/>
        <sz val="22"/>
        <name val="Arial Narrow"/>
        <scheme val="none"/>
      </font>
      <border outline="0">
        <left style="medium">
          <color indexed="64"/>
        </left>
      </border>
      <protection locked="0"/>
    </ndxf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CB525776-2D4E-4E1E-BB76-6F50F48C4020}" name="Stefan" id="-573365356" dateTime="2017-01-30T20:02:55"/>
</user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/>
  <dimension ref="A1:J165"/>
  <sheetViews>
    <sheetView view="pageBreakPreview" zoomScale="87" zoomScaleNormal="85" zoomScaleSheetLayoutView="87" workbookViewId="0">
      <selection activeCell="G2" sqref="G2"/>
    </sheetView>
  </sheetViews>
  <sheetFormatPr baseColWidth="10" defaultRowHeight="12.75"/>
  <cols>
    <col min="1" max="1" width="18.7109375" style="3" customWidth="1"/>
    <col min="2" max="2" width="7.42578125" style="3" customWidth="1"/>
    <col min="3" max="3" width="44.85546875" style="3" customWidth="1"/>
    <col min="4" max="4" width="4" style="3" customWidth="1"/>
    <col min="5" max="5" width="16.42578125" style="7" customWidth="1"/>
    <col min="6" max="6" width="14.5703125" style="7" customWidth="1"/>
    <col min="7" max="7" width="11.85546875" style="7" customWidth="1"/>
    <col min="8" max="8" width="10.7109375" style="7" customWidth="1"/>
    <col min="9" max="9" width="16.7109375" style="7" bestFit="1" customWidth="1"/>
    <col min="10" max="10" width="15.42578125" style="3" customWidth="1"/>
    <col min="11" max="16384" width="11.42578125" style="3"/>
  </cols>
  <sheetData>
    <row r="1" spans="2:10" s="6" customFormat="1" ht="24.95" customHeight="1">
      <c r="B1" s="8" t="s">
        <v>38</v>
      </c>
      <c r="D1" s="1"/>
      <c r="E1" s="4"/>
      <c r="F1" s="4"/>
      <c r="G1" s="4"/>
      <c r="H1" s="4"/>
      <c r="I1" s="2">
        <v>42403</v>
      </c>
      <c r="J1" s="3"/>
    </row>
    <row r="2" spans="2:10" ht="24.95" customHeight="1">
      <c r="B2" s="1" t="s">
        <v>39</v>
      </c>
      <c r="D2" s="5"/>
      <c r="E2" s="4"/>
      <c r="F2" s="4"/>
      <c r="G2" s="4"/>
      <c r="H2" s="4"/>
      <c r="I2" s="4"/>
    </row>
    <row r="3" spans="2:10" ht="24.95" customHeight="1">
      <c r="B3" s="1" t="s">
        <v>40</v>
      </c>
      <c r="D3" s="5"/>
      <c r="E3" s="4"/>
      <c r="F3" s="4"/>
      <c r="G3" s="4"/>
      <c r="H3" s="4"/>
    </row>
    <row r="4" spans="2:10" ht="24.95" customHeight="1"/>
    <row r="5" spans="2:10" ht="24.95" customHeight="1">
      <c r="C5" s="115" t="s">
        <v>48</v>
      </c>
    </row>
    <row r="6" spans="2:10" ht="24.95" customHeight="1"/>
    <row r="7" spans="2:10" ht="24.95" customHeight="1"/>
    <row r="8" spans="2:10" s="6" customFormat="1" ht="24.95" customHeight="1">
      <c r="B8" s="9" t="s">
        <v>35</v>
      </c>
      <c r="C8" s="3"/>
      <c r="D8" s="3"/>
      <c r="E8" s="7"/>
      <c r="F8" s="7"/>
      <c r="G8" s="7"/>
      <c r="H8" s="7"/>
      <c r="I8" s="7"/>
      <c r="J8" s="3"/>
    </row>
    <row r="9" spans="2:10" ht="30" customHeight="1">
      <c r="B9" s="133" t="s">
        <v>1</v>
      </c>
      <c r="C9" s="136" t="str">
        <f>'WK_IV,1_Mädchen'!B223</f>
        <v>Hans-Purrmann-Gymnasium Speyer</v>
      </c>
      <c r="D9" s="136"/>
      <c r="E9" s="136"/>
      <c r="F9" s="15">
        <f>'WK_IV,1_Mädchen'!G223</f>
        <v>5</v>
      </c>
      <c r="G9" s="134" t="str">
        <f t="shared" ref="G9:G29" si="0">IF(C9=" "," ","Punkte")</f>
        <v>Punkte</v>
      </c>
      <c r="H9" s="3"/>
      <c r="I9" s="3"/>
    </row>
    <row r="10" spans="2:10" ht="30" customHeight="1">
      <c r="B10" s="133" t="s">
        <v>2</v>
      </c>
      <c r="C10" s="136" t="str">
        <f>'WK_IV,1_Mädchen'!B224</f>
        <v>Leininger-Gymnasium Grünstadt</v>
      </c>
      <c r="D10" s="136"/>
      <c r="E10" s="136"/>
      <c r="F10" s="15">
        <f>'WK_IV,1_Mädchen'!G224</f>
        <v>11</v>
      </c>
      <c r="G10" s="134" t="str">
        <f t="shared" si="0"/>
        <v>Punkte</v>
      </c>
      <c r="H10" s="3"/>
      <c r="I10" s="3"/>
    </row>
    <row r="11" spans="2:10" ht="30" customHeight="1">
      <c r="B11" s="133" t="s">
        <v>3</v>
      </c>
      <c r="C11" s="136" t="str">
        <f>'WK_IV,1_Mädchen'!B225</f>
        <v>Hannah-Arendt-Gymnasium Haßloch II</v>
      </c>
      <c r="D11" s="136"/>
      <c r="E11" s="136"/>
      <c r="F11" s="15">
        <f>'WK_IV,1_Mädchen'!G225</f>
        <v>13</v>
      </c>
      <c r="G11" s="134" t="str">
        <f t="shared" si="0"/>
        <v>Punkte</v>
      </c>
      <c r="H11" s="3"/>
      <c r="I11" s="3"/>
    </row>
    <row r="12" spans="2:10" ht="30" customHeight="1">
      <c r="B12" s="133" t="s">
        <v>4</v>
      </c>
      <c r="C12" s="136" t="str">
        <f>'WK_IV,1_Mädchen'!B226</f>
        <v>Hofenfels-Gymnasium Zweibrücken</v>
      </c>
      <c r="D12" s="136"/>
      <c r="E12" s="136"/>
      <c r="F12" s="15">
        <f>'WK_IV,1_Mädchen'!G226</f>
        <v>17</v>
      </c>
      <c r="G12" s="134" t="str">
        <f t="shared" si="0"/>
        <v>Punkte</v>
      </c>
      <c r="H12" s="3"/>
      <c r="I12" s="3"/>
    </row>
    <row r="13" spans="2:10" ht="30" customHeight="1">
      <c r="B13" s="133" t="s">
        <v>10</v>
      </c>
      <c r="C13" s="136" t="str">
        <f>'WK_IV,1_Mädchen'!B227</f>
        <v>Gymnasium am Römerkastell Alzey</v>
      </c>
      <c r="D13" s="136"/>
      <c r="E13" s="136"/>
      <c r="F13" s="15">
        <f>'WK_IV,1_Mädchen'!G227</f>
        <v>31</v>
      </c>
      <c r="G13" s="134" t="str">
        <f t="shared" si="0"/>
        <v>Punkte</v>
      </c>
      <c r="H13" s="3"/>
      <c r="I13" s="3"/>
    </row>
    <row r="14" spans="2:10" ht="30" customHeight="1">
      <c r="B14" s="133" t="s">
        <v>32</v>
      </c>
      <c r="C14" s="136" t="str">
        <f>'WK_IV,1_Mädchen'!B228</f>
        <v>Gymnasium Edenkoben</v>
      </c>
      <c r="D14" s="136"/>
      <c r="E14" s="136"/>
      <c r="F14" s="15">
        <f>'WK_IV,1_Mädchen'!G228</f>
        <v>32</v>
      </c>
      <c r="G14" s="134" t="str">
        <f t="shared" si="0"/>
        <v>Punkte</v>
      </c>
      <c r="H14" s="3"/>
      <c r="I14" s="3"/>
    </row>
    <row r="15" spans="2:10" ht="30" customHeight="1">
      <c r="B15" s="133" t="s">
        <v>33</v>
      </c>
      <c r="C15" s="136" t="str">
        <f>'WK_IV,1_Mädchen'!B229</f>
        <v>Sebastian-Münster-Gymnasium Ingelheim I</v>
      </c>
      <c r="D15" s="136"/>
      <c r="E15" s="136"/>
      <c r="F15" s="15">
        <f>'WK_IV,1_Mädchen'!G229</f>
        <v>34</v>
      </c>
      <c r="G15" s="134" t="str">
        <f t="shared" si="0"/>
        <v>Punkte</v>
      </c>
      <c r="H15" s="3"/>
      <c r="I15" s="3"/>
    </row>
    <row r="16" spans="2:10" ht="30" customHeight="1">
      <c r="B16" s="133" t="s">
        <v>34</v>
      </c>
      <c r="C16" s="136" t="str">
        <f>'WK_IV,1_Mädchen'!B230</f>
        <v xml:space="preserve"> </v>
      </c>
      <c r="D16" s="136"/>
      <c r="E16" s="136"/>
      <c r="F16" s="15" t="str">
        <f>'WK_IV,1_Mädchen'!G230</f>
        <v xml:space="preserve"> </v>
      </c>
      <c r="G16" s="134" t="str">
        <f t="shared" si="0"/>
        <v xml:space="preserve"> </v>
      </c>
      <c r="H16" s="3"/>
      <c r="I16" s="3"/>
    </row>
    <row r="17" spans="1:9" ht="30" customHeight="1">
      <c r="B17" s="133" t="s">
        <v>42</v>
      </c>
      <c r="C17" s="136" t="str">
        <f>'WK_IV,1_Mädchen'!B231</f>
        <v>Hohenstaufen-Gymnasium Kaiserslautern</v>
      </c>
      <c r="D17" s="136"/>
      <c r="E17" s="136"/>
      <c r="F17" s="15">
        <f>'WK_IV,1_Mädchen'!G231</f>
        <v>36</v>
      </c>
      <c r="G17" s="134" t="str">
        <f t="shared" si="0"/>
        <v>Punkte</v>
      </c>
      <c r="H17" s="3"/>
      <c r="I17" s="3"/>
    </row>
    <row r="18" spans="1:9" ht="24.95" customHeight="1">
      <c r="B18" s="133" t="s">
        <v>43</v>
      </c>
      <c r="C18" s="136" t="str">
        <f>'WK_IV,1_Mädchen'!B232</f>
        <v>Helmholtz-Gymnasium Zweibrücken</v>
      </c>
      <c r="D18" s="136"/>
      <c r="E18" s="136"/>
      <c r="F18" s="15">
        <f>'WK_IV,1_Mädchen'!G232</f>
        <v>37</v>
      </c>
      <c r="G18" s="134" t="str">
        <f t="shared" si="0"/>
        <v>Punkte</v>
      </c>
      <c r="H18" s="3"/>
      <c r="I18" s="3"/>
    </row>
    <row r="19" spans="1:9" ht="24.95" customHeight="1">
      <c r="B19" s="133" t="s">
        <v>49</v>
      </c>
      <c r="C19" s="136" t="str">
        <f>'WK_IV,1_Mädchen'!B233</f>
        <v>Hannah-Arendt-Gymnasium Haßloch I</v>
      </c>
      <c r="D19" s="136"/>
      <c r="E19" s="136"/>
      <c r="F19" s="15">
        <f>'WK_IV,1_Mädchen'!G233</f>
        <v>42</v>
      </c>
      <c r="G19" s="134" t="str">
        <f t="shared" si="0"/>
        <v>Punkte</v>
      </c>
      <c r="H19" s="3"/>
      <c r="I19" s="3"/>
    </row>
    <row r="20" spans="1:9" ht="30" customHeight="1">
      <c r="A20"/>
      <c r="B20" s="133" t="s">
        <v>50</v>
      </c>
      <c r="C20" s="136" t="str">
        <f>'WK_IV,1_Mädchen'!B234</f>
        <v>IGS u. Realschule plus Ludwigshafen-Edigheim</v>
      </c>
      <c r="D20" s="136"/>
      <c r="E20" s="136"/>
      <c r="F20" s="15">
        <f>'WK_IV,1_Mädchen'!G234</f>
        <v>43</v>
      </c>
      <c r="G20" s="134" t="str">
        <f t="shared" si="0"/>
        <v>Punkte</v>
      </c>
      <c r="H20" s="3"/>
      <c r="I20" s="3"/>
    </row>
    <row r="21" spans="1:9" ht="30" customHeight="1">
      <c r="A21"/>
      <c r="B21" s="133" t="s">
        <v>51</v>
      </c>
      <c r="C21" s="136" t="str">
        <f>'WK_IV,1_Mädchen'!B235</f>
        <v>IGS Wörth</v>
      </c>
      <c r="D21" s="136"/>
      <c r="E21" s="136"/>
      <c r="F21" s="15">
        <f>'WK_IV,1_Mädchen'!G235</f>
        <v>48</v>
      </c>
      <c r="G21" s="134" t="str">
        <f t="shared" si="0"/>
        <v>Punkte</v>
      </c>
      <c r="H21" s="3"/>
      <c r="I21" s="3"/>
    </row>
    <row r="22" spans="1:9" ht="30" customHeight="1">
      <c r="A22"/>
      <c r="B22" s="133" t="s">
        <v>52</v>
      </c>
      <c r="C22" s="136" t="str">
        <f>'WK_IV,1_Mädchen'!B236</f>
        <v>Karolinen-Gymnasium Frankenthal</v>
      </c>
      <c r="D22" s="136"/>
      <c r="E22" s="136"/>
      <c r="F22" s="15">
        <f>'WK_IV,1_Mädchen'!G236</f>
        <v>51</v>
      </c>
      <c r="G22" s="134" t="str">
        <f t="shared" si="0"/>
        <v>Punkte</v>
      </c>
      <c r="H22" s="3"/>
      <c r="I22" s="3"/>
    </row>
    <row r="23" spans="1:9" ht="30" customHeight="1">
      <c r="A23"/>
      <c r="B23" s="133" t="s">
        <v>53</v>
      </c>
      <c r="C23" s="136" t="str">
        <f>'WK_IV,1_Mädchen'!B237</f>
        <v>Sebastian-Münster-Gymnasium Ingelheim II</v>
      </c>
      <c r="D23" s="136"/>
      <c r="E23" s="136"/>
      <c r="F23" s="15">
        <f>'WK_IV,1_Mädchen'!G237</f>
        <v>57</v>
      </c>
      <c r="G23" s="134" t="str">
        <f t="shared" si="0"/>
        <v>Punkte</v>
      </c>
      <c r="H23" s="3"/>
      <c r="I23" s="3"/>
    </row>
    <row r="24" spans="1:9" ht="30" customHeight="1">
      <c r="A24"/>
      <c r="B24" s="133" t="s">
        <v>54</v>
      </c>
      <c r="C24" s="136" t="str">
        <f>'WK_IV,1_Mädchen'!B238</f>
        <v>Lise-Meitner-Gymnasium Maxdorf</v>
      </c>
      <c r="D24" s="136"/>
      <c r="E24" s="136"/>
      <c r="F24" s="15">
        <f>'WK_IV,1_Mädchen'!G238</f>
        <v>58</v>
      </c>
      <c r="G24" s="134" t="str">
        <f t="shared" si="0"/>
        <v>Punkte</v>
      </c>
      <c r="H24" s="3"/>
      <c r="I24" s="3"/>
    </row>
    <row r="25" spans="1:9" ht="24.95" customHeight="1">
      <c r="A25"/>
      <c r="B25" s="133" t="s">
        <v>55</v>
      </c>
      <c r="C25" s="136" t="str">
        <f>'WK_IV,1_Mädchen'!B239</f>
        <v xml:space="preserve"> </v>
      </c>
      <c r="D25" s="136"/>
      <c r="E25" s="136"/>
      <c r="F25" s="15" t="str">
        <f>'WK_IV,1_Mädchen'!G239</f>
        <v xml:space="preserve"> </v>
      </c>
      <c r="G25" s="134" t="str">
        <f t="shared" si="0"/>
        <v xml:space="preserve"> </v>
      </c>
      <c r="H25" s="3"/>
      <c r="I25" s="3"/>
    </row>
    <row r="26" spans="1:9" ht="24.95" customHeight="1">
      <c r="A26"/>
      <c r="B26" s="133" t="s">
        <v>56</v>
      </c>
      <c r="C26" s="136" t="str">
        <f>'WK_IV,1_Mädchen'!B240</f>
        <v>Sickingen-Gymnasium Landstuhl</v>
      </c>
      <c r="D26" s="136"/>
      <c r="E26" s="136"/>
      <c r="F26" s="15">
        <f>'WK_IV,1_Mädchen'!G240</f>
        <v>65</v>
      </c>
      <c r="G26" s="134" t="str">
        <f t="shared" si="0"/>
        <v>Punkte</v>
      </c>
      <c r="H26" s="3"/>
      <c r="I26" s="3"/>
    </row>
    <row r="27" spans="1:9" ht="24.95" customHeight="1">
      <c r="A27"/>
      <c r="B27" s="133" t="s">
        <v>57</v>
      </c>
      <c r="C27" s="136" t="str">
        <f>'WK_IV,1_Mädchen'!B241</f>
        <v>Gymnasium Bad Bergzabern II</v>
      </c>
      <c r="D27" s="136"/>
      <c r="E27" s="136"/>
      <c r="F27" s="15">
        <f>'WK_IV,1_Mädchen'!G241</f>
        <v>76</v>
      </c>
      <c r="G27" s="134" t="str">
        <f t="shared" si="0"/>
        <v>Punkte</v>
      </c>
      <c r="H27" s="3"/>
      <c r="I27" s="3"/>
    </row>
    <row r="28" spans="1:9" ht="24.95" customHeight="1">
      <c r="A28"/>
      <c r="B28" s="133" t="s">
        <v>58</v>
      </c>
      <c r="C28" s="136" t="str">
        <f>'WK_IV,1_Mädchen'!B242</f>
        <v>Realschule plus Gau-Algesheim</v>
      </c>
      <c r="D28" s="136"/>
      <c r="E28" s="136"/>
      <c r="F28" s="15">
        <f>'WK_IV,1_Mädchen'!G242</f>
        <v>77</v>
      </c>
      <c r="G28" s="134" t="str">
        <f t="shared" si="0"/>
        <v>Punkte</v>
      </c>
      <c r="H28" s="3"/>
      <c r="I28" s="3"/>
    </row>
    <row r="29" spans="1:9" ht="24.95" customHeight="1">
      <c r="A29"/>
      <c r="B29" s="133" t="s">
        <v>59</v>
      </c>
      <c r="C29" s="136" t="str">
        <f>'WK_IV,1_Mädchen'!B243</f>
        <v>IGS Otterberg</v>
      </c>
      <c r="D29" s="136"/>
      <c r="E29" s="136"/>
      <c r="F29" s="15">
        <f>'WK_IV,1_Mädchen'!G243</f>
        <v>82</v>
      </c>
      <c r="G29" s="134" t="str">
        <f t="shared" si="0"/>
        <v>Punkte</v>
      </c>
      <c r="H29" s="3"/>
      <c r="I29" s="3"/>
    </row>
    <row r="30" spans="1:9" ht="24.95" customHeight="1">
      <c r="A30"/>
      <c r="H30" s="3"/>
      <c r="I30" s="3"/>
    </row>
    <row r="31" spans="1:9" ht="24.95" customHeight="1">
      <c r="H31" s="3"/>
      <c r="I31" s="3"/>
    </row>
    <row r="32" spans="1:9" ht="24.95" customHeight="1">
      <c r="H32" s="3"/>
      <c r="I32" s="3"/>
    </row>
    <row r="33" spans="2:10" s="6" customFormat="1" ht="24.95" customHeight="1">
      <c r="H33" s="7"/>
      <c r="I33" s="7"/>
      <c r="J33" s="3"/>
    </row>
    <row r="34" spans="2:10" ht="24.95" customHeight="1"/>
    <row r="35" spans="2:10" ht="30" customHeight="1">
      <c r="H35" s="3"/>
      <c r="I35" s="3"/>
    </row>
    <row r="36" spans="2:10" ht="30" customHeight="1">
      <c r="H36" s="3"/>
      <c r="I36" s="3"/>
    </row>
    <row r="37" spans="2:10" ht="30" customHeight="1">
      <c r="H37" s="3"/>
      <c r="I37" s="3"/>
    </row>
    <row r="38" spans="2:10" ht="30" customHeight="1">
      <c r="H38" s="3"/>
      <c r="I38" s="3"/>
    </row>
    <row r="39" spans="2:10" ht="30" customHeight="1">
      <c r="H39" s="3"/>
      <c r="I39" s="3"/>
    </row>
    <row r="40" spans="2:10" ht="30" customHeight="1">
      <c r="H40" s="3"/>
      <c r="I40" s="3"/>
    </row>
    <row r="41" spans="2:10" ht="30" customHeight="1">
      <c r="H41" s="3"/>
      <c r="I41" s="3"/>
    </row>
    <row r="42" spans="2:10" ht="24.95" customHeight="1">
      <c r="H42"/>
      <c r="I42"/>
    </row>
    <row r="43" spans="2:10" ht="24.95" customHeight="1">
      <c r="H43"/>
      <c r="I43"/>
    </row>
    <row r="44" spans="2:10" ht="24" customHeight="1">
      <c r="H44"/>
      <c r="I44"/>
    </row>
    <row r="45" spans="2:10" ht="26.25" customHeight="1">
      <c r="H45"/>
      <c r="I45"/>
    </row>
    <row r="46" spans="2:10" ht="24" customHeight="1">
      <c r="H46"/>
      <c r="I46"/>
    </row>
    <row r="47" spans="2:10" ht="24.95" customHeight="1">
      <c r="H47"/>
      <c r="I47"/>
    </row>
    <row r="48" spans="2:10" ht="24.95" customHeight="1">
      <c r="B48" s="128"/>
      <c r="C48" s="116"/>
      <c r="D48" s="116"/>
      <c r="E48" s="129"/>
      <c r="F48" s="130"/>
      <c r="G48" s="131"/>
      <c r="H48"/>
      <c r="I48"/>
    </row>
    <row r="49" spans="2:9" ht="24.95" customHeight="1">
      <c r="H49"/>
      <c r="I49"/>
    </row>
    <row r="50" spans="2:9" ht="24.95" customHeight="1">
      <c r="B50" s="9"/>
      <c r="H50"/>
      <c r="I50"/>
    </row>
    <row r="51" spans="2:9" ht="24.75" customHeight="1">
      <c r="B51" s="128"/>
      <c r="C51" s="16"/>
      <c r="D51" s="17"/>
      <c r="E51" s="131"/>
      <c r="F51" s="131"/>
      <c r="G51" s="128"/>
      <c r="H51"/>
      <c r="I51"/>
    </row>
    <row r="52" spans="2:9" ht="24.95" customHeight="1">
      <c r="B52" s="128"/>
      <c r="C52" s="16"/>
      <c r="D52" s="17"/>
      <c r="E52" s="131"/>
      <c r="F52" s="131"/>
      <c r="G52" s="128"/>
      <c r="H52" s="3"/>
      <c r="I52" s="3"/>
    </row>
    <row r="53" spans="2:9" ht="24.95" customHeight="1">
      <c r="B53" s="128"/>
      <c r="C53" s="16"/>
      <c r="D53" s="17"/>
      <c r="E53" s="131"/>
      <c r="F53" s="131"/>
      <c r="G53" s="128"/>
      <c r="H53" s="3"/>
      <c r="I53" s="3"/>
    </row>
    <row r="54" spans="2:9" ht="24.95" customHeight="1">
      <c r="B54"/>
      <c r="C54"/>
      <c r="D54"/>
      <c r="E54"/>
      <c r="F54" s="14"/>
      <c r="G54"/>
      <c r="H54" s="3"/>
      <c r="I54" s="3"/>
    </row>
    <row r="55" spans="2:9" ht="24.95" customHeight="1">
      <c r="B55"/>
      <c r="C55"/>
      <c r="D55"/>
      <c r="E55"/>
      <c r="F55" s="14"/>
      <c r="G55"/>
      <c r="H55" s="3"/>
      <c r="I55" s="3"/>
    </row>
    <row r="56" spans="2:9" ht="24.95" customHeight="1">
      <c r="E56" s="3"/>
      <c r="G56" s="3"/>
    </row>
    <row r="57" spans="2:9" ht="24.95" customHeight="1">
      <c r="E57" s="3"/>
      <c r="G57" s="3"/>
    </row>
    <row r="58" spans="2:9" ht="15" customHeight="1">
      <c r="E58" s="3"/>
      <c r="G58" s="3"/>
    </row>
    <row r="59" spans="2:9" ht="15" customHeight="1">
      <c r="E59" s="3"/>
      <c r="G59" s="3"/>
    </row>
    <row r="60" spans="2:9" ht="15" customHeight="1"/>
    <row r="61" spans="2:9" ht="15" customHeight="1"/>
    <row r="62" spans="2:9" ht="15" customHeight="1"/>
    <row r="63" spans="2:9" ht="15" customHeight="1">
      <c r="B63" s="3" t="s">
        <v>9</v>
      </c>
    </row>
    <row r="64" spans="2:9" ht="15" customHeight="1"/>
    <row r="65" ht="15" customHeight="1"/>
    <row r="66" ht="18" customHeight="1"/>
    <row r="67" ht="18" customHeight="1"/>
    <row r="68" ht="18" customHeight="1"/>
    <row r="69" ht="18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18" customHeight="1"/>
    <row r="79" ht="18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18" customHeight="1"/>
    <row r="89" ht="18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18" customHeight="1"/>
    <row r="99" ht="18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18" customHeight="1"/>
    <row r="109" ht="18" customHeight="1"/>
    <row r="110" ht="24.95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29" ht="24.95" customHeight="1"/>
    <row r="130" ht="24.95" customHeight="1"/>
    <row r="131" ht="24.95" customHeight="1"/>
    <row r="146" ht="20.25" customHeight="1"/>
    <row r="147" ht="20.25" customHeight="1"/>
    <row r="148" ht="20.25" customHeight="1"/>
    <row r="165" ht="20.25" customHeight="1"/>
  </sheetData>
  <sheetProtection sheet="1" objects="1" scenarios="1"/>
  <customSheetViews>
    <customSheetView guid="{BD50EC88-8DF9-4D4A-94D9-54E1156DA798}" scale="87" showPageBreaks="1" printArea="1" view="pageBreakPreview">
      <selection activeCell="G2" sqref="G2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1"/>
      <headerFooter alignWithMargins="0"/>
    </customSheetView>
    <customSheetView guid="{214C577A-27AC-4F09-9C88-64A1D6B895AE}" scale="87" showPageBreaks="1" printArea="1" view="pageBreakPreview" topLeftCell="A24">
      <selection activeCell="I5" sqref="I5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2"/>
      <headerFooter alignWithMargins="0"/>
    </customSheetView>
  </customSheetViews>
  <mergeCells count="21">
    <mergeCell ref="C27:E27"/>
    <mergeCell ref="C28:E28"/>
    <mergeCell ref="C29:E29"/>
    <mergeCell ref="C21:E21"/>
    <mergeCell ref="C22:E22"/>
    <mergeCell ref="C23:E23"/>
    <mergeCell ref="C24:E24"/>
    <mergeCell ref="C25:E25"/>
    <mergeCell ref="C26:E26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</mergeCells>
  <phoneticPr fontId="0" type="noConversion"/>
  <printOptions horizontalCentered="1"/>
  <pageMargins left="0.43307086614173229" right="0.23622047244094491" top="0.74803149606299213" bottom="0.51181102362204722" header="0.31496062992125984" footer="0.51181102362204722"/>
  <pageSetup paperSize="9" scale="58" orientation="portrait" horizontalDpi="4294967294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6"/>
  <dimension ref="A1:U243"/>
  <sheetViews>
    <sheetView view="pageBreakPreview" zoomScale="55" zoomScaleNormal="50" zoomScaleSheetLayoutView="55" workbookViewId="0">
      <pane ySplit="6" topLeftCell="A175" activePane="bottomLeft" state="frozen"/>
      <selection pane="bottomLeft" activeCell="A221" sqref="A221:H243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710937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29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28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121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68</v>
      </c>
      <c r="B5" s="18"/>
      <c r="C5" s="20"/>
      <c r="D5" s="19"/>
      <c r="E5" s="19"/>
      <c r="F5" s="114" t="s">
        <v>31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40</v>
      </c>
      <c r="C10" s="78"/>
      <c r="D10" s="28"/>
      <c r="E10" s="28"/>
      <c r="F10" s="28"/>
      <c r="G10" s="29"/>
      <c r="H10" s="30"/>
      <c r="I10" s="31"/>
      <c r="J10" s="31"/>
      <c r="K10" s="91" t="s">
        <v>26</v>
      </c>
      <c r="L10" s="32"/>
      <c r="M10" s="31"/>
      <c r="N10" s="92" t="s">
        <v>18</v>
      </c>
      <c r="O10" s="104"/>
      <c r="P10" s="93"/>
      <c r="Q10" s="94" t="s">
        <v>22</v>
      </c>
      <c r="R10" s="104"/>
      <c r="S10" s="33"/>
      <c r="T10" s="34" t="s">
        <v>23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19</v>
      </c>
      <c r="H11" s="41" t="s">
        <v>5</v>
      </c>
      <c r="I11" s="21"/>
      <c r="J11" s="21"/>
      <c r="K11" s="42" t="s">
        <v>13</v>
      </c>
      <c r="L11" s="43">
        <v>3.5</v>
      </c>
      <c r="M11" s="18"/>
      <c r="N11" s="47" t="s">
        <v>145</v>
      </c>
      <c r="O11" s="105">
        <v>5.88</v>
      </c>
      <c r="P11" s="95"/>
      <c r="Q11" s="47" t="s">
        <v>145</v>
      </c>
      <c r="R11" s="105">
        <v>5.6</v>
      </c>
      <c r="S11" s="80"/>
      <c r="T11" s="42" t="s">
        <v>24</v>
      </c>
      <c r="U11" s="45">
        <v>42.11</v>
      </c>
    </row>
    <row r="12" spans="1:21" ht="30" customHeight="1" thickBot="1">
      <c r="A12" s="46">
        <v>1</v>
      </c>
      <c r="B12" s="47" t="s">
        <v>145</v>
      </c>
      <c r="C12" s="81">
        <v>5</v>
      </c>
      <c r="D12" s="48">
        <v>14.25</v>
      </c>
      <c r="E12" s="48">
        <v>14.5</v>
      </c>
      <c r="F12" s="139" t="s">
        <v>15</v>
      </c>
      <c r="G12" s="139" t="s">
        <v>20</v>
      </c>
      <c r="H12" s="96"/>
      <c r="I12" s="21"/>
      <c r="J12" s="21"/>
      <c r="K12" s="49" t="s">
        <v>14</v>
      </c>
      <c r="L12" s="50">
        <v>5</v>
      </c>
      <c r="M12" s="18"/>
      <c r="N12" s="57" t="s">
        <v>146</v>
      </c>
      <c r="O12" s="106">
        <v>0</v>
      </c>
      <c r="P12" s="97"/>
      <c r="Q12" s="57" t="s">
        <v>146</v>
      </c>
      <c r="R12" s="106">
        <v>7.2</v>
      </c>
      <c r="S12" s="24"/>
      <c r="T12" s="52" t="s">
        <v>6</v>
      </c>
      <c r="U12" s="117">
        <f>RANK(U11,($U$11,$U$21,$U$31,$U$41,$U$51,$U$61,$U$71,$U$81,$U$91,$U$101,$U$111,$U$121,$U$131,$U$141,$U$151,$U$161,$U$171,$U$181,$U$191,$U$201,$U$211),1)</f>
        <v>4</v>
      </c>
    </row>
    <row r="13" spans="1:21" ht="30" customHeight="1" thickTop="1">
      <c r="A13" s="53">
        <v>2</v>
      </c>
      <c r="B13" s="57" t="s">
        <v>146</v>
      </c>
      <c r="C13" s="82">
        <v>6</v>
      </c>
      <c r="D13" s="55">
        <v>15.5</v>
      </c>
      <c r="E13" s="55">
        <v>14.5</v>
      </c>
      <c r="F13" s="140"/>
      <c r="G13" s="140"/>
      <c r="H13" s="98"/>
      <c r="I13" s="21"/>
      <c r="J13" s="21"/>
      <c r="K13" s="49" t="s">
        <v>103</v>
      </c>
      <c r="L13" s="50">
        <v>5</v>
      </c>
      <c r="M13" s="18"/>
      <c r="N13" s="57" t="s">
        <v>147</v>
      </c>
      <c r="O13" s="106">
        <v>5.68</v>
      </c>
      <c r="P13" s="97"/>
      <c r="Q13" s="57" t="s">
        <v>147</v>
      </c>
      <c r="R13" s="106">
        <v>7.1</v>
      </c>
      <c r="S13" s="24"/>
      <c r="T13" s="24"/>
      <c r="U13" s="56"/>
    </row>
    <row r="14" spans="1:21" ht="30" customHeight="1" thickBot="1">
      <c r="A14" s="53">
        <v>3</v>
      </c>
      <c r="B14" s="57" t="s">
        <v>147</v>
      </c>
      <c r="C14" s="83">
        <v>5</v>
      </c>
      <c r="D14" s="55">
        <v>15.5</v>
      </c>
      <c r="E14" s="55">
        <v>15.75</v>
      </c>
      <c r="F14" s="140"/>
      <c r="G14" s="140"/>
      <c r="H14" s="98"/>
      <c r="I14" s="21"/>
      <c r="J14" s="21"/>
      <c r="K14" s="58" t="s">
        <v>104</v>
      </c>
      <c r="L14" s="59">
        <v>3.5</v>
      </c>
      <c r="M14" s="18"/>
      <c r="N14" s="63" t="s">
        <v>148</v>
      </c>
      <c r="O14" s="106">
        <v>5.5</v>
      </c>
      <c r="P14" s="97"/>
      <c r="Q14" s="63" t="s">
        <v>148</v>
      </c>
      <c r="R14" s="106">
        <v>6.5</v>
      </c>
      <c r="S14" s="24"/>
      <c r="T14" s="24"/>
      <c r="U14" s="56"/>
    </row>
    <row r="15" spans="1:21" ht="30" customHeight="1" thickTop="1" thickBot="1">
      <c r="A15" s="53">
        <v>4</v>
      </c>
      <c r="B15" s="63" t="s">
        <v>148</v>
      </c>
      <c r="C15" s="83">
        <v>4</v>
      </c>
      <c r="D15" s="55">
        <v>15</v>
      </c>
      <c r="E15" s="55">
        <v>14.5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12.75</v>
      </c>
      <c r="M15" s="18"/>
      <c r="N15" s="63" t="s">
        <v>149</v>
      </c>
      <c r="O15" s="107">
        <v>4.5999999999999996</v>
      </c>
      <c r="P15" s="61"/>
      <c r="Q15" s="63" t="s">
        <v>149</v>
      </c>
      <c r="R15" s="107">
        <v>10.199999999999999</v>
      </c>
      <c r="S15" s="24"/>
      <c r="T15" s="24"/>
      <c r="U15" s="56"/>
    </row>
    <row r="16" spans="1:21" ht="30" customHeight="1" thickBot="1">
      <c r="A16" s="62">
        <v>5</v>
      </c>
      <c r="B16" s="63" t="s">
        <v>149</v>
      </c>
      <c r="C16" s="84">
        <v>6</v>
      </c>
      <c r="D16" s="64">
        <v>14.25</v>
      </c>
      <c r="E16" s="64">
        <v>14.25</v>
      </c>
      <c r="F16" s="141"/>
      <c r="G16" s="141"/>
      <c r="H16" s="99"/>
      <c r="I16" s="21"/>
      <c r="J16" s="21"/>
      <c r="K16" s="21"/>
      <c r="L16" s="21"/>
      <c r="M16" s="21"/>
      <c r="N16" s="65" t="s">
        <v>25</v>
      </c>
      <c r="O16" s="108">
        <f>LARGE((O11:O15),1)+LARGE((O11:O15),2)+LARGE((O11:O15),3)+LARGE((O11:O15),4)</f>
        <v>21.659999999999997</v>
      </c>
      <c r="P16" s="24"/>
      <c r="Q16" s="85" t="s">
        <v>25</v>
      </c>
      <c r="R16" s="108">
        <f>SMALL((R11:R15),1)+SMALL((R11:R15),2)+SMALL((R11:R15),3)+SMALL((R11:R15),4)</f>
        <v>26.4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60.25</v>
      </c>
      <c r="E17" s="68">
        <f>LARGE((E12:E16),1)+LARGE((E12:E16),2)+LARGE((E12:E16),3)+LARGE((E12:E16),4)</f>
        <v>59.25</v>
      </c>
      <c r="F17" s="69">
        <f>L15</f>
        <v>12.75</v>
      </c>
      <c r="G17" s="70">
        <f>U17</f>
        <v>18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RANK(O16,($O$16,$O$26,$O$36,$O$46,$O$56,$O$66,$O$76,$O$86,$O$96,$O$106,$O$116,$O$126,$O$136,$O$146,$O$156,$O$166,$O$176,$O$186,$O$196,$O$206,$O$216),0)</f>
        <v>10</v>
      </c>
      <c r="P17" s="72"/>
      <c r="Q17" s="71" t="s">
        <v>6</v>
      </c>
      <c r="R17" s="123">
        <f>RANK(R16,($R$16,$R$26,$R$36,$R$46,$R$56,$R$66,$R$76,$R$86,$R$96,$R$106,$R$116,$R$126,$R$136,$R$146,$R$156,$R$166,$R$176,$R$186,$R$196,$R$206,$R$216),1)</f>
        <v>4</v>
      </c>
      <c r="S17" s="72"/>
      <c r="T17" s="26" t="s">
        <v>27</v>
      </c>
      <c r="U17" s="112">
        <f>O17+R17+U12</f>
        <v>18</v>
      </c>
    </row>
    <row r="18" spans="1:21" ht="30" customHeight="1" thickTop="1" thickBot="1">
      <c r="A18" s="60"/>
      <c r="B18" s="73" t="s">
        <v>21</v>
      </c>
      <c r="C18" s="87"/>
      <c r="D18" s="125">
        <f>RANK(D17,($D$17,$D$27,$D$37,$D$47,$D$57,$D$67,$D$77,$D$87,$D$97,$D$107,$D$117,$D$127,$D$137,$D$147,$D$157,$D$167,$D$177,$D$187,$D$197,$D$207,$D$217),0)</f>
        <v>6</v>
      </c>
      <c r="E18" s="125">
        <f>RANK(E17,($E$17,$E$27,$E$37,$E$47,$E$57,$E$67,$E$77,$E$87,$E$97,$E$107,$E$117,$E$127,$E$137,$E$147,$E$157,$E$167,$E$177,$E$187,$E$197,$E$207,$E$217),0)</f>
        <v>11</v>
      </c>
      <c r="F18" s="125">
        <f>RANK(F17,($F$17,$F$27,$F$37,$F$47,$F$57,$F$67,$F$77,$F$87,$F$97,$F$107,$F$117,$F$127,$F$137,$F$147,$F$157,$F$167,$F$177,$F$187,$F$197,$F$207,$F$217),0)</f>
        <v>10</v>
      </c>
      <c r="G18" s="125">
        <f>RANK(G17,($U$17,$U$27,$U$37,$U$47,$U$57,$U$67,$U$77,$U$87,$U$97,$U$107,$U$117,$U$127,$U$137,$U$147,$U$157,$U$167,$U$177,$U$187,$U$197,$U$207,$U$217),1)</f>
        <v>4</v>
      </c>
      <c r="H18" s="75">
        <f>SUM(D18+E18+F18+G18)</f>
        <v>31</v>
      </c>
      <c r="I18" s="127">
        <f>RANK(H18,($H$18,$H$28,$H$38,$H$48,$H$58,$H$68,$H$78,$H$88,$H$98,$H$108,$H$118,$H$128,$H$138,$H$148,$H$158,$H$168,$H$178,$H$188,$H$198,$H$208,$H$218),1)</f>
        <v>5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132</v>
      </c>
      <c r="C20" s="78"/>
      <c r="D20" s="28"/>
      <c r="E20" s="28"/>
      <c r="F20" s="28"/>
      <c r="G20" s="29"/>
      <c r="H20" s="30"/>
      <c r="I20" s="31"/>
      <c r="J20" s="31"/>
      <c r="K20" s="91" t="s">
        <v>26</v>
      </c>
      <c r="L20" s="32"/>
      <c r="M20" s="31"/>
      <c r="N20" s="92" t="s">
        <v>18</v>
      </c>
      <c r="O20" s="104"/>
      <c r="P20" s="93"/>
      <c r="Q20" s="94" t="s">
        <v>22</v>
      </c>
      <c r="R20" s="104"/>
      <c r="S20" s="33"/>
      <c r="T20" s="34" t="s">
        <v>23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19</v>
      </c>
      <c r="H21" s="41" t="s">
        <v>5</v>
      </c>
      <c r="I21" s="21"/>
      <c r="J21" s="21"/>
      <c r="K21" s="42" t="s">
        <v>13</v>
      </c>
      <c r="L21" s="43">
        <v>3.5</v>
      </c>
      <c r="M21" s="18"/>
      <c r="N21" s="47" t="s">
        <v>150</v>
      </c>
      <c r="O21" s="105">
        <v>4.9800000000000004</v>
      </c>
      <c r="P21" s="97"/>
      <c r="Q21" s="47" t="s">
        <v>150</v>
      </c>
      <c r="R21" s="105">
        <v>30</v>
      </c>
      <c r="S21" s="24"/>
      <c r="T21" s="42" t="s">
        <v>24</v>
      </c>
      <c r="U21" s="45">
        <v>45.1</v>
      </c>
    </row>
    <row r="22" spans="1:21" ht="30" customHeight="1" thickBot="1">
      <c r="A22" s="46">
        <v>1</v>
      </c>
      <c r="B22" s="47" t="s">
        <v>150</v>
      </c>
      <c r="C22" s="81">
        <v>5</v>
      </c>
      <c r="D22" s="48">
        <v>11</v>
      </c>
      <c r="E22" s="48">
        <v>7.5</v>
      </c>
      <c r="F22" s="139" t="s">
        <v>15</v>
      </c>
      <c r="G22" s="139" t="s">
        <v>20</v>
      </c>
      <c r="H22" s="96"/>
      <c r="I22" s="21"/>
      <c r="J22" s="21"/>
      <c r="K22" s="49" t="s">
        <v>14</v>
      </c>
      <c r="L22" s="50">
        <v>3</v>
      </c>
      <c r="M22" s="18"/>
      <c r="N22" s="54" t="s">
        <v>151</v>
      </c>
      <c r="O22" s="106">
        <v>4.68</v>
      </c>
      <c r="P22" s="97"/>
      <c r="Q22" s="54" t="s">
        <v>151</v>
      </c>
      <c r="R22" s="106">
        <v>6.1</v>
      </c>
      <c r="S22" s="24"/>
      <c r="T22" s="52" t="s">
        <v>6</v>
      </c>
      <c r="U22" s="117">
        <f>RANK(U21,($U$11,$U$21,$U$31,$U$41,$U$51,$U$61,$U$71,$U$81,$U$91,$U$101,$U$111,$U$121,$U$131,$U$141,$U$151,$U$161,$U$171,$U$181,$U$191,$U$201,$U$211),1)</f>
        <v>17</v>
      </c>
    </row>
    <row r="23" spans="1:21" ht="30" customHeight="1" thickTop="1">
      <c r="A23" s="53">
        <v>2</v>
      </c>
      <c r="B23" s="54" t="s">
        <v>151</v>
      </c>
      <c r="C23" s="82">
        <v>4</v>
      </c>
      <c r="D23" s="55">
        <v>11.25</v>
      </c>
      <c r="E23" s="55">
        <v>10</v>
      </c>
      <c r="F23" s="140"/>
      <c r="G23" s="140"/>
      <c r="H23" s="98"/>
      <c r="I23" s="21"/>
      <c r="J23" s="21"/>
      <c r="K23" s="49" t="s">
        <v>103</v>
      </c>
      <c r="L23" s="50">
        <v>2.5</v>
      </c>
      <c r="M23" s="18"/>
      <c r="N23" s="57" t="s">
        <v>152</v>
      </c>
      <c r="O23" s="106">
        <v>0</v>
      </c>
      <c r="P23" s="97"/>
      <c r="Q23" s="57" t="s">
        <v>152</v>
      </c>
      <c r="R23" s="106">
        <v>30</v>
      </c>
      <c r="S23" s="24"/>
      <c r="T23" s="24"/>
      <c r="U23" s="56"/>
    </row>
    <row r="24" spans="1:21" ht="30" customHeight="1" thickBot="1">
      <c r="A24" s="53">
        <v>3</v>
      </c>
      <c r="B24" s="57" t="s">
        <v>152</v>
      </c>
      <c r="C24" s="83">
        <v>5</v>
      </c>
      <c r="D24" s="55">
        <v>11</v>
      </c>
      <c r="E24" s="55">
        <v>8.5</v>
      </c>
      <c r="F24" s="140"/>
      <c r="G24" s="140"/>
      <c r="H24" s="98"/>
      <c r="I24" s="21"/>
      <c r="J24" s="21"/>
      <c r="K24" s="58" t="s">
        <v>104</v>
      </c>
      <c r="L24" s="59">
        <v>3</v>
      </c>
      <c r="M24" s="18"/>
      <c r="N24" s="57" t="s">
        <v>153</v>
      </c>
      <c r="O24" s="106">
        <v>4.4000000000000004</v>
      </c>
      <c r="P24" s="97"/>
      <c r="Q24" s="57" t="s">
        <v>153</v>
      </c>
      <c r="R24" s="106">
        <v>10.8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153</v>
      </c>
      <c r="C25" s="83">
        <v>6</v>
      </c>
      <c r="D25" s="55">
        <v>12</v>
      </c>
      <c r="E25" s="55">
        <v>15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9.25</v>
      </c>
      <c r="M25" s="18"/>
      <c r="N25" s="63" t="s">
        <v>154</v>
      </c>
      <c r="O25" s="107">
        <v>4.45</v>
      </c>
      <c r="P25" s="61"/>
      <c r="Q25" s="63" t="s">
        <v>154</v>
      </c>
      <c r="R25" s="107">
        <v>8.6999999999999993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154</v>
      </c>
      <c r="C26" s="84">
        <v>5</v>
      </c>
      <c r="D26" s="64">
        <v>14</v>
      </c>
      <c r="E26" s="64">
        <v>14.75</v>
      </c>
      <c r="F26" s="141"/>
      <c r="G26" s="141"/>
      <c r="H26" s="99"/>
      <c r="I26" s="21"/>
      <c r="J26" s="21"/>
      <c r="K26" s="21"/>
      <c r="L26" s="21"/>
      <c r="M26" s="21"/>
      <c r="N26" s="65" t="s">
        <v>25</v>
      </c>
      <c r="O26" s="108">
        <f>LARGE((O21:O25),1)+LARGE((O21:O25),2)+LARGE((O21:O25),3)+LARGE((O21:O25),4)</f>
        <v>18.509999999999998</v>
      </c>
      <c r="P26" s="24"/>
      <c r="Q26" s="65" t="s">
        <v>25</v>
      </c>
      <c r="R26" s="108">
        <f>SMALL((R21:R25),1)+SMALL((R21:R25),2)+SMALL((R21:R25),3)+SMALL((R21:R25),4)</f>
        <v>55.6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48.25</v>
      </c>
      <c r="E27" s="68">
        <f>LARGE((E22:E26),1)+LARGE((E22:E26),2)+LARGE((E22:E26),3)+LARGE((E22:E26),4)</f>
        <v>48.25</v>
      </c>
      <c r="F27" s="69">
        <f>L25</f>
        <v>9.25</v>
      </c>
      <c r="G27" s="70">
        <f>U27</f>
        <v>56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RANK(O26,($O$16,$O$26,$O$36,$O$46,$O$56,$O$66,$O$76,$O$86,$O$96,$O$106,$O$116,$O$126,$O$136,$O$146,$O$156,$O$166,$O$176,$O$186,$O$196,$O$206,$O$216),0)</f>
        <v>19</v>
      </c>
      <c r="P27" s="72"/>
      <c r="Q27" s="71" t="s">
        <v>6</v>
      </c>
      <c r="R27" s="123">
        <f>RANK(R26,($R$16,$R$26,$R$36,$R$46,$R$56,$R$66,$R$76,$R$86,$R$96,$R$106,$R$116,$R$126,$R$136,$R$146,$R$156,$R$166,$R$176,$R$186,$R$196,$R$206,$R$216),1)</f>
        <v>20</v>
      </c>
      <c r="S27" s="72"/>
      <c r="T27" s="26" t="s">
        <v>27</v>
      </c>
      <c r="U27" s="113">
        <f>O27+R27+U22</f>
        <v>56</v>
      </c>
    </row>
    <row r="28" spans="1:21" ht="30" customHeight="1" thickTop="1" thickBot="1">
      <c r="A28" s="60"/>
      <c r="B28" s="73" t="s">
        <v>21</v>
      </c>
      <c r="C28" s="87"/>
      <c r="D28" s="125">
        <f>RANK(D27,($D$17,$D$27,$D$37,$D$47,$D$57,$D$67,$D$77,$D$87,$D$97,$D$107,$D$117,$D$127,$D$137,$D$147,$D$157,$D$167,$D$177,$D$187,$D$197,$D$207,$D$217),0)</f>
        <v>19</v>
      </c>
      <c r="E28" s="125">
        <f>RANK(E27,($E$17,$E$27,$E$37,$E$47,$E$57,$E$67,$E$77,$E$87,$E$97,$E$107,$E$117,$E$127,$E$137,$E$147,$E$157,$E$167,$E$177,$E$187,$E$197,$E$207,$E$217),0)</f>
        <v>19</v>
      </c>
      <c r="F28" s="125">
        <f>RANK(F27,($F$17,$F$27,$F$37,$F$47,$F$57,$F$67,$F$77,$F$87,$F$97,$F$107,$F$117,$F$127,$F$137,$F$147,$F$157,$F$167,$F$177,$F$187,$F$197,$F$207,$F$217),0)</f>
        <v>20</v>
      </c>
      <c r="G28" s="125">
        <f>RANK(G27,($U$17,$U$27,$U$37,$U$47,$U$57,$U$67,$U$77,$U$87,$U$97,$U$107,$U$117,$U$127,$U$137,$U$147,$U$157,$U$167,$U$177,$U$187,$U$197,$U$207,$U$217),1)</f>
        <v>19</v>
      </c>
      <c r="H28" s="75">
        <f>SUM(D28+E28+F28+G28)</f>
        <v>77</v>
      </c>
      <c r="I28" s="127">
        <f>RANK(H28,($H$18,$H$28,$H$38,$H$48,$H$58,$H$68,$H$78,$H$88,$H$98,$H$108,$H$118,$H$128,$H$138,$H$148,$H$158,$H$168,$H$178,$H$188,$H$198,$H$208,$H$218),1)</f>
        <v>20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133</v>
      </c>
      <c r="C30" s="78"/>
      <c r="D30" s="28"/>
      <c r="E30" s="28"/>
      <c r="F30" s="28"/>
      <c r="G30" s="29"/>
      <c r="H30" s="30"/>
      <c r="I30" s="31"/>
      <c r="J30" s="31"/>
      <c r="K30" s="91" t="s">
        <v>26</v>
      </c>
      <c r="L30" s="32"/>
      <c r="M30" s="31"/>
      <c r="N30" s="92" t="s">
        <v>18</v>
      </c>
      <c r="O30" s="104"/>
      <c r="P30" s="93"/>
      <c r="Q30" s="94" t="s">
        <v>22</v>
      </c>
      <c r="R30" s="104"/>
      <c r="S30" s="33"/>
      <c r="T30" s="34" t="s">
        <v>23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19</v>
      </c>
      <c r="H31" s="41" t="s">
        <v>5</v>
      </c>
      <c r="I31" s="21"/>
      <c r="J31" s="21"/>
      <c r="K31" s="42" t="s">
        <v>13</v>
      </c>
      <c r="L31" s="43">
        <v>3.5</v>
      </c>
      <c r="M31" s="18"/>
      <c r="N31" s="47" t="s">
        <v>155</v>
      </c>
      <c r="O31" s="105">
        <v>6.08</v>
      </c>
      <c r="P31" s="97"/>
      <c r="Q31" s="47" t="s">
        <v>155</v>
      </c>
      <c r="R31" s="105">
        <v>6.5</v>
      </c>
      <c r="S31" s="24"/>
      <c r="T31" s="42" t="s">
        <v>24</v>
      </c>
      <c r="U31" s="45">
        <v>43.33</v>
      </c>
    </row>
    <row r="32" spans="1:21" ht="30" customHeight="1" thickBot="1">
      <c r="A32" s="46">
        <v>1</v>
      </c>
      <c r="B32" s="47" t="s">
        <v>155</v>
      </c>
      <c r="C32" s="81">
        <v>4</v>
      </c>
      <c r="D32" s="48">
        <v>16</v>
      </c>
      <c r="E32" s="48">
        <v>16</v>
      </c>
      <c r="F32" s="139" t="s">
        <v>15</v>
      </c>
      <c r="G32" s="139" t="s">
        <v>20</v>
      </c>
      <c r="H32" s="96"/>
      <c r="I32" s="21"/>
      <c r="J32" s="21"/>
      <c r="K32" s="49" t="s">
        <v>14</v>
      </c>
      <c r="L32" s="50">
        <v>4</v>
      </c>
      <c r="M32" s="18"/>
      <c r="N32" s="54" t="s">
        <v>156</v>
      </c>
      <c r="O32" s="106">
        <v>5.38</v>
      </c>
      <c r="P32" s="97"/>
      <c r="Q32" s="54" t="s">
        <v>156</v>
      </c>
      <c r="R32" s="106">
        <v>7</v>
      </c>
      <c r="S32" s="24"/>
      <c r="T32" s="52" t="s">
        <v>6</v>
      </c>
      <c r="U32" s="117">
        <f>RANK(U31,($U$11,$U$21,$U$31,$U$41,$U$51,$U$61,$U$71,$U$81,$U$91,$U$101,$U$111,$U$121,$U$131,$U$141,$U$151,$U$161,$U$171,$U$181,$U$191,$U$201,$U$211),1)</f>
        <v>7</v>
      </c>
    </row>
    <row r="33" spans="1:21" ht="30" customHeight="1" thickTop="1">
      <c r="A33" s="53">
        <v>2</v>
      </c>
      <c r="B33" s="54" t="s">
        <v>156</v>
      </c>
      <c r="C33" s="82">
        <v>4</v>
      </c>
      <c r="D33" s="55">
        <v>15</v>
      </c>
      <c r="E33" s="55">
        <v>12</v>
      </c>
      <c r="F33" s="140"/>
      <c r="G33" s="140"/>
      <c r="H33" s="98"/>
      <c r="I33" s="21"/>
      <c r="J33" s="21"/>
      <c r="K33" s="49" t="s">
        <v>103</v>
      </c>
      <c r="L33" s="50">
        <v>3.5</v>
      </c>
      <c r="M33" s="18"/>
      <c r="N33" s="57" t="s">
        <v>261</v>
      </c>
      <c r="O33" s="106">
        <v>5.38</v>
      </c>
      <c r="P33" s="97"/>
      <c r="Q33" s="57" t="s">
        <v>261</v>
      </c>
      <c r="R33" s="106">
        <v>8.8000000000000007</v>
      </c>
      <c r="S33" s="24"/>
      <c r="T33" s="24"/>
      <c r="U33" s="56"/>
    </row>
    <row r="34" spans="1:21" ht="30" customHeight="1" thickBot="1">
      <c r="A34" s="53">
        <v>3</v>
      </c>
      <c r="B34" s="57" t="s">
        <v>261</v>
      </c>
      <c r="C34" s="83">
        <v>5</v>
      </c>
      <c r="D34" s="55">
        <v>15.25</v>
      </c>
      <c r="E34" s="55">
        <v>13.5</v>
      </c>
      <c r="F34" s="140"/>
      <c r="G34" s="140"/>
      <c r="H34" s="98"/>
      <c r="I34" s="21"/>
      <c r="J34" s="21"/>
      <c r="K34" s="58" t="s">
        <v>104</v>
      </c>
      <c r="L34" s="59">
        <v>4.5</v>
      </c>
      <c r="M34" s="18"/>
      <c r="N34" s="57" t="s">
        <v>157</v>
      </c>
      <c r="O34" s="106">
        <v>4.87</v>
      </c>
      <c r="P34" s="97"/>
      <c r="Q34" s="57" t="s">
        <v>157</v>
      </c>
      <c r="R34" s="106">
        <v>6.5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157</v>
      </c>
      <c r="C35" s="83">
        <v>5</v>
      </c>
      <c r="D35" s="55">
        <v>14.5</v>
      </c>
      <c r="E35" s="55">
        <v>15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11.5</v>
      </c>
      <c r="M35" s="18"/>
      <c r="N35" s="63" t="s">
        <v>158</v>
      </c>
      <c r="O35" s="107">
        <v>4.2</v>
      </c>
      <c r="P35" s="61"/>
      <c r="Q35" s="63" t="s">
        <v>158</v>
      </c>
      <c r="R35" s="107">
        <v>9.4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158</v>
      </c>
      <c r="C36" s="84">
        <v>6</v>
      </c>
      <c r="D36" s="64">
        <v>14.75</v>
      </c>
      <c r="E36" s="64">
        <v>15.75</v>
      </c>
      <c r="F36" s="141"/>
      <c r="G36" s="141"/>
      <c r="H36" s="99"/>
      <c r="I36" s="21"/>
      <c r="J36" s="21"/>
      <c r="K36" s="21"/>
      <c r="L36" s="21"/>
      <c r="M36" s="21"/>
      <c r="N36" s="65" t="s">
        <v>25</v>
      </c>
      <c r="O36" s="108">
        <f>LARGE((O31:O35),1)+LARGE((O31:O35),2)+LARGE((O31:O35),3)+LARGE((O31:O35),4)</f>
        <v>21.71</v>
      </c>
      <c r="P36" s="24"/>
      <c r="Q36" s="65" t="s">
        <v>25</v>
      </c>
      <c r="R36" s="108">
        <f>SMALL((R31:R35),1)+SMALL((R31:R35),2)+SMALL((R31:R35),3)+SMALL((R31:R35),4)</f>
        <v>28.8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61</v>
      </c>
      <c r="E37" s="68">
        <f>LARGE((E32:E36),1)+LARGE((E32:E36),2)+LARGE((E32:E36),3)+LARGE((E32:E36),4)</f>
        <v>60.25</v>
      </c>
      <c r="F37" s="69">
        <f>L35</f>
        <v>11.5</v>
      </c>
      <c r="G37" s="70">
        <f>U37</f>
        <v>22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RANK(O36,($O$16,$O$26,$O$36,$O$46,$O$56,$O$66,$O$76,$O$86,$O$96,$O$106,$O$116,$O$126,$O$136,$O$146,$O$156,$O$166,$O$176,$O$186,$O$196,$O$206,$O$216),0)</f>
        <v>8</v>
      </c>
      <c r="P37" s="72"/>
      <c r="Q37" s="71" t="s">
        <v>6</v>
      </c>
      <c r="R37" s="123">
        <f>RANK(R36,($R$16,$R$26,$R$36,$R$46,$R$56,$R$66,$R$76,$R$86,$R$96,$R$106,$R$116,$R$126,$R$136,$R$146,$R$156,$R$166,$R$176,$R$186,$R$196,$R$206,$R$216),1)</f>
        <v>7</v>
      </c>
      <c r="S37" s="72"/>
      <c r="T37" s="26" t="s">
        <v>27</v>
      </c>
      <c r="U37" s="113">
        <f>O37+R37+U32</f>
        <v>22</v>
      </c>
    </row>
    <row r="38" spans="1:21" ht="30" customHeight="1" thickTop="1" thickBot="1">
      <c r="A38" s="60"/>
      <c r="B38" s="73" t="s">
        <v>21</v>
      </c>
      <c r="C38" s="87"/>
      <c r="D38" s="125">
        <f>RANK(D37,($D$17,$D$27,$D$37,$D$47,$D$57,$D$67,$D$77,$D$87,$D$97,$D$107,$D$117,$D$127,$D$137,$D$147,$D$157,$D$167,$D$177,$D$187,$D$197,$D$207,$D$217),0)</f>
        <v>4</v>
      </c>
      <c r="E38" s="125">
        <f>RANK(E37,($E$17,$E$27,$E$37,$E$47,$E$57,$E$67,$E$77,$E$87,$E$97,$E$107,$E$117,$E$127,$E$137,$E$147,$E$157,$E$167,$E$177,$E$187,$E$197,$E$207,$E$217),0)</f>
        <v>9</v>
      </c>
      <c r="F38" s="125">
        <f>RANK(F37,($F$17,$F$27,$F$37,$F$47,$F$57,$F$67,$F$77,$F$87,$F$97,$F$107,$F$117,$F$127,$F$137,$F$147,$F$157,$F$167,$F$177,$F$187,$F$197,$F$207,$F$217),0)</f>
        <v>14</v>
      </c>
      <c r="G38" s="125">
        <f>RANK(G37,($U$17,$U$27,$U$37,$U$47,$U$57,$U$67,$U$77,$U$87,$U$97,$U$107,$U$117,$U$127,$U$137,$U$147,$U$157,$U$167,$U$177,$U$187,$U$197,$U$207,$U$217),1)</f>
        <v>7</v>
      </c>
      <c r="H38" s="75">
        <f>SUM(D38+E38+F38+G38)</f>
        <v>34</v>
      </c>
      <c r="I38" s="127">
        <f>RANK(H38,($H$18,$H$28,$H$38,$H$48,$H$58,$H$68,$H$78,$H$88,$H$98,$H$108,$H$118,$H$128,$H$138,$H$148,$H$158,$H$168,$H$178,$H$188,$H$198,$H$208,$H$218),1)</f>
        <v>7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 t="s">
        <v>134</v>
      </c>
      <c r="C40" s="78"/>
      <c r="D40" s="28"/>
      <c r="E40" s="28"/>
      <c r="F40" s="28"/>
      <c r="G40" s="29"/>
      <c r="H40" s="30"/>
      <c r="I40" s="31"/>
      <c r="J40" s="31"/>
      <c r="K40" s="91" t="s">
        <v>26</v>
      </c>
      <c r="L40" s="32"/>
      <c r="M40" s="31"/>
      <c r="N40" s="92" t="s">
        <v>18</v>
      </c>
      <c r="O40" s="104"/>
      <c r="P40" s="93"/>
      <c r="Q40" s="94" t="s">
        <v>22</v>
      </c>
      <c r="R40" s="104"/>
      <c r="S40" s="33"/>
      <c r="T40" s="34" t="s">
        <v>23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19</v>
      </c>
      <c r="H41" s="41" t="s">
        <v>5</v>
      </c>
      <c r="I41" s="21"/>
      <c r="J41" s="21"/>
      <c r="K41" s="42" t="s">
        <v>13</v>
      </c>
      <c r="L41" s="43">
        <v>4</v>
      </c>
      <c r="M41" s="18"/>
      <c r="N41" s="47" t="s">
        <v>262</v>
      </c>
      <c r="O41" s="105">
        <v>4.12</v>
      </c>
      <c r="P41" s="97"/>
      <c r="Q41" s="47" t="s">
        <v>262</v>
      </c>
      <c r="R41" s="105">
        <v>30</v>
      </c>
      <c r="S41" s="24"/>
      <c r="T41" s="42" t="s">
        <v>24</v>
      </c>
      <c r="U41" s="45">
        <v>46.29</v>
      </c>
    </row>
    <row r="42" spans="1:21" ht="30" customHeight="1" thickBot="1">
      <c r="A42" s="46">
        <v>1</v>
      </c>
      <c r="B42" s="47" t="s">
        <v>262</v>
      </c>
      <c r="C42" s="81">
        <v>5</v>
      </c>
      <c r="D42" s="48">
        <v>9.5</v>
      </c>
      <c r="E42" s="48">
        <v>9.25</v>
      </c>
      <c r="F42" s="139" t="s">
        <v>15</v>
      </c>
      <c r="G42" s="139" t="s">
        <v>20</v>
      </c>
      <c r="H42" s="96"/>
      <c r="I42" s="21"/>
      <c r="J42" s="21"/>
      <c r="K42" s="49" t="s">
        <v>14</v>
      </c>
      <c r="L42" s="50">
        <v>3.5</v>
      </c>
      <c r="M42" s="18"/>
      <c r="N42" s="54" t="s">
        <v>159</v>
      </c>
      <c r="O42" s="106">
        <v>3.98</v>
      </c>
      <c r="P42" s="97"/>
      <c r="Q42" s="54" t="s">
        <v>159</v>
      </c>
      <c r="R42" s="106">
        <v>17.8</v>
      </c>
      <c r="S42" s="24"/>
      <c r="T42" s="52" t="s">
        <v>6</v>
      </c>
      <c r="U42" s="117">
        <f>RANK(U41,($U$11,$U$21,$U$31,$U$41,$U$51,$U$61,$U$71,$U$81,$U$91,$U$101,$U$111,$U$121,$U$131,$U$141,$U$151,$U$161,$U$171,$U$181,$U$191,$U$201,$U$211),1)</f>
        <v>19</v>
      </c>
    </row>
    <row r="43" spans="1:21" ht="30" customHeight="1" thickTop="1">
      <c r="A43" s="53">
        <v>2</v>
      </c>
      <c r="B43" s="54" t="s">
        <v>159</v>
      </c>
      <c r="C43" s="82">
        <v>4</v>
      </c>
      <c r="D43" s="55">
        <v>11.5</v>
      </c>
      <c r="E43" s="55">
        <v>13.5</v>
      </c>
      <c r="F43" s="140"/>
      <c r="G43" s="140"/>
      <c r="H43" s="98"/>
      <c r="I43" s="21"/>
      <c r="J43" s="21"/>
      <c r="K43" s="49" t="s">
        <v>103</v>
      </c>
      <c r="L43" s="50">
        <v>3</v>
      </c>
      <c r="M43" s="18"/>
      <c r="N43" s="57" t="s">
        <v>160</v>
      </c>
      <c r="O43" s="106">
        <v>4.07</v>
      </c>
      <c r="P43" s="97"/>
      <c r="Q43" s="57" t="s">
        <v>160</v>
      </c>
      <c r="R43" s="106">
        <v>19.2</v>
      </c>
      <c r="S43" s="24"/>
      <c r="T43" s="24"/>
      <c r="U43" s="56"/>
    </row>
    <row r="44" spans="1:21" ht="30" customHeight="1" thickBot="1">
      <c r="A44" s="53">
        <v>3</v>
      </c>
      <c r="B44" s="57" t="s">
        <v>160</v>
      </c>
      <c r="C44" s="83">
        <v>5</v>
      </c>
      <c r="D44" s="55">
        <v>11</v>
      </c>
      <c r="E44" s="55">
        <v>11.75</v>
      </c>
      <c r="F44" s="140"/>
      <c r="G44" s="140"/>
      <c r="H44" s="98"/>
      <c r="I44" s="21"/>
      <c r="J44" s="21"/>
      <c r="K44" s="58" t="s">
        <v>104</v>
      </c>
      <c r="L44" s="59">
        <v>4</v>
      </c>
      <c r="M44" s="18"/>
      <c r="N44" s="57" t="s">
        <v>161</v>
      </c>
      <c r="O44" s="106">
        <v>4.0999999999999996</v>
      </c>
      <c r="P44" s="97"/>
      <c r="Q44" s="57" t="s">
        <v>161</v>
      </c>
      <c r="R44" s="106">
        <v>14</v>
      </c>
      <c r="S44" s="24"/>
      <c r="T44" s="24"/>
      <c r="U44" s="56"/>
    </row>
    <row r="45" spans="1:21" ht="30" customHeight="1" thickTop="1" thickBot="1">
      <c r="A45" s="53">
        <v>4</v>
      </c>
      <c r="B45" s="57" t="s">
        <v>161</v>
      </c>
      <c r="C45" s="83">
        <v>6</v>
      </c>
      <c r="D45" s="55">
        <v>13</v>
      </c>
      <c r="E45" s="55">
        <v>12.25</v>
      </c>
      <c r="F45" s="140"/>
      <c r="G45" s="140"/>
      <c r="H45" s="98"/>
      <c r="I45" s="21"/>
      <c r="J45" s="21"/>
      <c r="K45" s="26" t="s">
        <v>0</v>
      </c>
      <c r="L45" s="103">
        <f>L41+L42+(L43+L44)/2</f>
        <v>11</v>
      </c>
      <c r="M45" s="18"/>
      <c r="N45" s="63" t="s">
        <v>162</v>
      </c>
      <c r="O45" s="107">
        <v>4.18</v>
      </c>
      <c r="P45" s="61"/>
      <c r="Q45" s="63" t="s">
        <v>162</v>
      </c>
      <c r="R45" s="107">
        <v>20.6</v>
      </c>
      <c r="S45" s="24"/>
      <c r="T45" s="24"/>
      <c r="U45" s="56"/>
    </row>
    <row r="46" spans="1:21" ht="30" customHeight="1" thickTop="1" thickBot="1">
      <c r="A46" s="62">
        <v>5</v>
      </c>
      <c r="B46" s="63" t="s">
        <v>162</v>
      </c>
      <c r="C46" s="84">
        <v>6</v>
      </c>
      <c r="D46" s="64">
        <v>12.75</v>
      </c>
      <c r="E46" s="64">
        <v>12.5</v>
      </c>
      <c r="F46" s="141"/>
      <c r="G46" s="141"/>
      <c r="H46" s="99"/>
      <c r="I46" s="21"/>
      <c r="J46" s="21"/>
      <c r="K46" s="21"/>
      <c r="L46" s="21"/>
      <c r="M46" s="21"/>
      <c r="N46" s="65" t="s">
        <v>25</v>
      </c>
      <c r="O46" s="108">
        <f>LARGE((O41:O45),1)+LARGE((O41:O45),2)+LARGE((O41:O45),3)+LARGE((O41:O45),4)</f>
        <v>16.47</v>
      </c>
      <c r="P46" s="24"/>
      <c r="Q46" s="65" t="s">
        <v>25</v>
      </c>
      <c r="R46" s="108">
        <f>SMALL((R41:R45),1)+SMALL((R41:R45),2)+SMALL((R41:R45),3)+SMALL((R41:R45),4)</f>
        <v>71.599999999999994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48.25</v>
      </c>
      <c r="E47" s="68">
        <f>LARGE((E42:E46),1)+LARGE((E42:E46),2)+LARGE((E42:E46),3)+LARGE((E42:E46),4)</f>
        <v>50</v>
      </c>
      <c r="F47" s="69">
        <f>L45</f>
        <v>11</v>
      </c>
      <c r="G47" s="70">
        <f>U47</f>
        <v>61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RANK(O46,($O$16,$O$26,$O$36,$O$46,$O$56,$O$66,$O$76,$O$86,$O$96,$O$106,$O$116,$O$126,$O$136,$O$146,$O$156,$O$166,$O$176,$O$186,$O$196,$O$206,$O$216),0)</f>
        <v>21</v>
      </c>
      <c r="P47" s="72"/>
      <c r="Q47" s="71" t="s">
        <v>6</v>
      </c>
      <c r="R47" s="123">
        <f>RANK(R46,($R$16,$R$26,$R$36,$R$46,$R$56,$R$66,$R$76,$R$86,$R$96,$R$106,$R$116,$R$126,$R$136,$R$146,$R$156,$R$166,$R$176,$R$186,$R$196,$R$206,$R$216),1)</f>
        <v>21</v>
      </c>
      <c r="S47" s="72"/>
      <c r="T47" s="26" t="s">
        <v>27</v>
      </c>
      <c r="U47" s="113">
        <f>O47+R47+U42</f>
        <v>61</v>
      </c>
    </row>
    <row r="48" spans="1:21" ht="30" customHeight="1" thickTop="1" thickBot="1">
      <c r="A48" s="60"/>
      <c r="B48" s="73" t="s">
        <v>21</v>
      </c>
      <c r="C48" s="87"/>
      <c r="D48" s="125">
        <f>RANK(D47,($D$17,$D$27,$D$37,$D$47,$D$57,$D$67,$D$77,$D$87,$D$97,$D$107,$D$117,$D$127,$D$137,$D$147,$D$157,$D$167,$D$177,$D$187,$D$197,$D$207,$D$217),0)</f>
        <v>19</v>
      </c>
      <c r="E48" s="125">
        <f>RANK(E47,($E$17,$E$27,$E$37,$E$47,$E$57,$E$67,$E$77,$E$87,$E$97,$E$107,$E$117,$E$127,$E$137,$E$147,$E$157,$E$167,$E$177,$E$187,$E$197,$E$207,$E$217),0)</f>
        <v>17</v>
      </c>
      <c r="F48" s="125">
        <f>RANK(F47,($F$17,$F$27,$F$37,$F$47,$F$57,$F$67,$F$77,$F$87,$F$97,$F$107,$F$117,$F$127,$F$137,$F$147,$F$157,$F$167,$F$177,$F$187,$F$197,$F$207,$F$217),0)</f>
        <v>19</v>
      </c>
      <c r="G48" s="125">
        <f>RANK(G47,($U$17,$U$27,$U$37,$U$47,$U$57,$U$67,$U$77,$U$87,$U$97,$U$107,$U$117,$U$127,$U$137,$U$147,$U$157,$U$167,$U$177,$U$187,$U$197,$U$207,$U$217),1)</f>
        <v>21</v>
      </c>
      <c r="H48" s="75">
        <f>SUM(D48+E48+F48+G48)</f>
        <v>76</v>
      </c>
      <c r="I48" s="127">
        <f>RANK(H48,($H$18,$H$28,$H$38,$H$48,$H$58,$H$68,$H$78,$H$88,$H$98,$H$108,$H$118,$H$128,$H$138,$H$148,$H$158,$H$168,$H$178,$H$188,$H$198,$H$208,$H$218),1)</f>
        <v>19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>
      <c r="A50" s="26"/>
      <c r="B50" s="27" t="s">
        <v>71</v>
      </c>
      <c r="C50" s="78"/>
      <c r="D50" s="28"/>
      <c r="E50" s="28"/>
      <c r="F50" s="28"/>
      <c r="G50" s="29"/>
      <c r="H50" s="30"/>
      <c r="I50" s="31"/>
      <c r="J50" s="31"/>
      <c r="K50" s="91" t="s">
        <v>26</v>
      </c>
      <c r="L50" s="32"/>
      <c r="M50" s="31"/>
      <c r="N50" s="92" t="s">
        <v>18</v>
      </c>
      <c r="O50" s="104"/>
      <c r="P50" s="93"/>
      <c r="Q50" s="94" t="s">
        <v>22</v>
      </c>
      <c r="R50" s="104"/>
      <c r="S50" s="33"/>
      <c r="T50" s="34" t="s">
        <v>23</v>
      </c>
      <c r="U50" s="35"/>
    </row>
    <row r="51" spans="1:21" ht="30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19</v>
      </c>
      <c r="H51" s="41" t="s">
        <v>5</v>
      </c>
      <c r="I51" s="21"/>
      <c r="J51" s="21"/>
      <c r="K51" s="42" t="s">
        <v>13</v>
      </c>
      <c r="L51" s="43">
        <v>5</v>
      </c>
      <c r="M51" s="18"/>
      <c r="N51" s="47" t="s">
        <v>163</v>
      </c>
      <c r="O51" s="105">
        <v>4.38</v>
      </c>
      <c r="P51" s="97"/>
      <c r="Q51" s="47" t="s">
        <v>163</v>
      </c>
      <c r="R51" s="105">
        <v>8.1</v>
      </c>
      <c r="S51" s="24"/>
      <c r="T51" s="42" t="s">
        <v>24</v>
      </c>
      <c r="U51" s="45">
        <v>44.4</v>
      </c>
    </row>
    <row r="52" spans="1:21" ht="30" customHeight="1" thickBot="1">
      <c r="A52" s="46">
        <v>1</v>
      </c>
      <c r="B52" s="47" t="s">
        <v>163</v>
      </c>
      <c r="C52" s="81">
        <v>6</v>
      </c>
      <c r="D52" s="48">
        <v>13.25</v>
      </c>
      <c r="E52" s="48">
        <v>14.75</v>
      </c>
      <c r="F52" s="139" t="s">
        <v>15</v>
      </c>
      <c r="G52" s="139" t="s">
        <v>20</v>
      </c>
      <c r="H52" s="96"/>
      <c r="I52" s="21"/>
      <c r="J52" s="21"/>
      <c r="K52" s="49" t="s">
        <v>14</v>
      </c>
      <c r="L52" s="50">
        <v>4</v>
      </c>
      <c r="M52" s="18"/>
      <c r="N52" s="54" t="s">
        <v>164</v>
      </c>
      <c r="O52" s="106">
        <v>4</v>
      </c>
      <c r="P52" s="97"/>
      <c r="Q52" s="54" t="s">
        <v>164</v>
      </c>
      <c r="R52" s="106">
        <v>7.4</v>
      </c>
      <c r="S52" s="24"/>
      <c r="T52" s="52" t="s">
        <v>6</v>
      </c>
      <c r="U52" s="117">
        <f>RANK(U51,($U$11,$U$21,$U$31,$U$41,$U$51,$U$61,$U$71,$U$81,$U$91,$U$101,$U$111,$U$121,$U$131,$U$141,$U$151,$U$161,$U$171,$U$181,$U$191,$U$201,$U$211),1)</f>
        <v>13</v>
      </c>
    </row>
    <row r="53" spans="1:21" ht="30" customHeight="1" thickTop="1">
      <c r="A53" s="53">
        <v>2</v>
      </c>
      <c r="B53" s="54" t="s">
        <v>164</v>
      </c>
      <c r="C53" s="82">
        <v>5</v>
      </c>
      <c r="D53" s="55">
        <v>14</v>
      </c>
      <c r="E53" s="55">
        <v>15</v>
      </c>
      <c r="F53" s="140"/>
      <c r="G53" s="140"/>
      <c r="H53" s="98"/>
      <c r="I53" s="21"/>
      <c r="J53" s="21"/>
      <c r="K53" s="49" t="s">
        <v>103</v>
      </c>
      <c r="L53" s="50">
        <v>5.5</v>
      </c>
      <c r="M53" s="18"/>
      <c r="N53" s="57" t="s">
        <v>165</v>
      </c>
      <c r="O53" s="106">
        <v>4.74</v>
      </c>
      <c r="P53" s="97"/>
      <c r="Q53" s="57" t="s">
        <v>165</v>
      </c>
      <c r="R53" s="106">
        <v>5.5</v>
      </c>
      <c r="S53" s="24"/>
      <c r="T53" s="24"/>
      <c r="U53" s="56"/>
    </row>
    <row r="54" spans="1:21" ht="30" customHeight="1" thickBot="1">
      <c r="A54" s="53">
        <v>3</v>
      </c>
      <c r="B54" s="57" t="s">
        <v>165</v>
      </c>
      <c r="C54" s="83">
        <v>4</v>
      </c>
      <c r="D54" s="55">
        <v>15.25</v>
      </c>
      <c r="E54" s="55">
        <v>15.75</v>
      </c>
      <c r="F54" s="140"/>
      <c r="G54" s="140"/>
      <c r="H54" s="98"/>
      <c r="I54" s="21"/>
      <c r="J54" s="21"/>
      <c r="K54" s="58" t="s">
        <v>104</v>
      </c>
      <c r="L54" s="59">
        <v>4.5</v>
      </c>
      <c r="M54" s="18"/>
      <c r="N54" s="57" t="s">
        <v>166</v>
      </c>
      <c r="O54" s="106">
        <v>4.08</v>
      </c>
      <c r="P54" s="97"/>
      <c r="Q54" s="57" t="s">
        <v>166</v>
      </c>
      <c r="R54" s="106">
        <v>8.6</v>
      </c>
      <c r="S54" s="24"/>
      <c r="T54" s="24"/>
      <c r="U54" s="56"/>
    </row>
    <row r="55" spans="1:21" ht="30" customHeight="1" thickTop="1" thickBot="1">
      <c r="A55" s="53">
        <v>4</v>
      </c>
      <c r="B55" s="57" t="s">
        <v>166</v>
      </c>
      <c r="C55" s="83">
        <v>7</v>
      </c>
      <c r="D55" s="55">
        <v>14.75</v>
      </c>
      <c r="E55" s="55">
        <v>15.5</v>
      </c>
      <c r="F55" s="140"/>
      <c r="G55" s="140"/>
      <c r="H55" s="98"/>
      <c r="I55" s="21"/>
      <c r="J55" s="21"/>
      <c r="K55" s="26" t="s">
        <v>0</v>
      </c>
      <c r="L55" s="103">
        <f>L51+L52+(L53+L54)/2</f>
        <v>14</v>
      </c>
      <c r="M55" s="18"/>
      <c r="N55" s="63" t="s">
        <v>167</v>
      </c>
      <c r="O55" s="107">
        <v>4.83</v>
      </c>
      <c r="P55" s="61"/>
      <c r="Q55" s="63" t="s">
        <v>167</v>
      </c>
      <c r="R55" s="107">
        <v>5.8</v>
      </c>
      <c r="S55" s="24"/>
      <c r="T55" s="24"/>
      <c r="U55" s="56"/>
    </row>
    <row r="56" spans="1:21" ht="30" customHeight="1" thickTop="1" thickBot="1">
      <c r="A56" s="62">
        <v>5</v>
      </c>
      <c r="B56" s="63" t="s">
        <v>167</v>
      </c>
      <c r="C56" s="84">
        <v>6</v>
      </c>
      <c r="D56" s="64">
        <v>15.75</v>
      </c>
      <c r="E56" s="64">
        <v>16</v>
      </c>
      <c r="F56" s="141"/>
      <c r="G56" s="141"/>
      <c r="H56" s="99"/>
      <c r="I56" s="21"/>
      <c r="J56" s="21"/>
      <c r="K56" s="21"/>
      <c r="L56" s="21"/>
      <c r="M56" s="21"/>
      <c r="N56" s="65" t="s">
        <v>25</v>
      </c>
      <c r="O56" s="108">
        <f>LARGE((O51:O55),1)+LARGE((O51:O55),2)+LARGE((O51:O55),3)+LARGE((O51:O55),4)</f>
        <v>18.03</v>
      </c>
      <c r="P56" s="24"/>
      <c r="Q56" s="65" t="s">
        <v>25</v>
      </c>
      <c r="R56" s="108">
        <f>SMALL((R51:R55),1)+SMALL((R51:R55),2)+SMALL((R51:R55),3)+SMALL((R51:R55),4)</f>
        <v>26.800000000000004</v>
      </c>
      <c r="S56" s="24"/>
      <c r="T56" s="24"/>
      <c r="U56" s="56"/>
    </row>
    <row r="57" spans="1:21" ht="30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59.75</v>
      </c>
      <c r="E57" s="68">
        <f>LARGE((E52:E56),1)+LARGE((E52:E56),2)+LARGE((E52:E56),3)+LARGE((E52:E56),4)</f>
        <v>62.25</v>
      </c>
      <c r="F57" s="69">
        <f>L55</f>
        <v>14</v>
      </c>
      <c r="G57" s="70">
        <f>U57</f>
        <v>38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RANK(O56,($O$16,$O$26,$O$36,$O$46,$O$56,$O$66,$O$76,$O$86,$O$96,$O$106,$O$116,$O$126,$O$136,$O$146,$O$156,$O$166,$O$176,$O$186,$O$196,$O$206,$O$216),0)</f>
        <v>20</v>
      </c>
      <c r="P57" s="72"/>
      <c r="Q57" s="71" t="s">
        <v>6</v>
      </c>
      <c r="R57" s="123">
        <f>RANK(R56,($R$16,$R$26,$R$36,$R$46,$R$56,$R$66,$R$76,$R$86,$R$96,$R$106,$R$116,$R$126,$R$136,$R$146,$R$156,$R$166,$R$176,$R$186,$R$196,$R$206,$R$216),1)</f>
        <v>5</v>
      </c>
      <c r="S57" s="72"/>
      <c r="T57" s="26" t="s">
        <v>27</v>
      </c>
      <c r="U57" s="113">
        <f>O57+R57+U52</f>
        <v>38</v>
      </c>
    </row>
    <row r="58" spans="1:21" ht="30" customHeight="1" thickTop="1" thickBot="1">
      <c r="A58" s="60"/>
      <c r="B58" s="73" t="s">
        <v>21</v>
      </c>
      <c r="C58" s="87"/>
      <c r="D58" s="125">
        <f>RANK(D57,($D$17,$D$27,$D$37,$D$47,$D$57,$D$67,$D$77,$D$87,$D$97,$D$107,$D$117,$D$127,$D$137,$D$147,$D$157,$D$167,$D$177,$D$187,$D$197,$D$207,$D$217),0)</f>
        <v>7</v>
      </c>
      <c r="E58" s="125">
        <f>RANK(E57,($E$17,$E$27,$E$37,$E$47,$E$57,$E$67,$E$77,$E$87,$E$97,$E$107,$E$117,$E$127,$E$137,$E$147,$E$157,$E$167,$E$177,$E$187,$E$197,$E$207,$E$217),0)</f>
        <v>7</v>
      </c>
      <c r="F58" s="125">
        <f>RANK(F57,($F$17,$F$27,$F$37,$F$47,$F$57,$F$67,$F$77,$F$87,$F$97,$F$107,$F$117,$F$127,$F$137,$F$147,$F$157,$F$167,$F$177,$F$187,$F$197,$F$207,$F$217),0)</f>
        <v>7</v>
      </c>
      <c r="G58" s="125">
        <f>RANK(G57,($U$17,$U$27,$U$37,$U$47,$U$57,$U$67,$U$77,$U$87,$U$97,$U$107,$U$117,$U$127,$U$137,$U$147,$U$157,$U$167,$U$177,$U$187,$U$197,$U$207,$U$217),1)</f>
        <v>11</v>
      </c>
      <c r="H58" s="75">
        <f>SUM(D58+E58+F58+G58)</f>
        <v>32</v>
      </c>
      <c r="I58" s="127">
        <f>RANK(H58,($H$18,$H$28,$H$38,$H$48,$H$58,$H$68,$H$78,$H$88,$H$98,$H$108,$H$118,$H$128,$H$138,$H$148,$H$158,$H$168,$H$178,$H$188,$H$198,$H$208,$H$218),1)</f>
        <v>6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30" customHeight="1" thickTop="1" thickBot="1">
      <c r="A60" s="26"/>
      <c r="B60" s="27" t="s">
        <v>135</v>
      </c>
      <c r="C60" s="78"/>
      <c r="D60" s="28"/>
      <c r="E60" s="28"/>
      <c r="F60" s="28"/>
      <c r="G60" s="29"/>
      <c r="H60" s="30"/>
      <c r="I60" s="31"/>
      <c r="J60" s="31"/>
      <c r="K60" s="91" t="s">
        <v>26</v>
      </c>
      <c r="L60" s="32"/>
      <c r="M60" s="31"/>
      <c r="N60" s="92" t="s">
        <v>18</v>
      </c>
      <c r="O60" s="104"/>
      <c r="P60" s="93"/>
      <c r="Q60" s="94" t="s">
        <v>22</v>
      </c>
      <c r="R60" s="104"/>
      <c r="S60" s="33"/>
      <c r="T60" s="34" t="s">
        <v>23</v>
      </c>
      <c r="U60" s="35"/>
    </row>
    <row r="61" spans="1:21" ht="30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19</v>
      </c>
      <c r="H61" s="41" t="s">
        <v>5</v>
      </c>
      <c r="I61" s="21"/>
      <c r="J61" s="21"/>
      <c r="K61" s="42" t="s">
        <v>13</v>
      </c>
      <c r="L61" s="43">
        <v>3.5</v>
      </c>
      <c r="M61" s="18"/>
      <c r="N61" s="47" t="s">
        <v>168</v>
      </c>
      <c r="O61" s="105">
        <v>5.03</v>
      </c>
      <c r="P61" s="97"/>
      <c r="Q61" s="47" t="s">
        <v>168</v>
      </c>
      <c r="R61" s="105">
        <v>12.7</v>
      </c>
      <c r="S61" s="24"/>
      <c r="T61" s="42" t="s">
        <v>24</v>
      </c>
      <c r="U61" s="45">
        <v>44.05</v>
      </c>
    </row>
    <row r="62" spans="1:21" ht="30" customHeight="1" thickBot="1">
      <c r="A62" s="46">
        <v>1</v>
      </c>
      <c r="B62" s="47" t="s">
        <v>168</v>
      </c>
      <c r="C62" s="81">
        <v>6</v>
      </c>
      <c r="D62" s="48">
        <v>14.75</v>
      </c>
      <c r="E62" s="48">
        <v>13</v>
      </c>
      <c r="F62" s="139" t="s">
        <v>15</v>
      </c>
      <c r="G62" s="139" t="s">
        <v>20</v>
      </c>
      <c r="H62" s="96"/>
      <c r="I62" s="21"/>
      <c r="J62" s="21"/>
      <c r="K62" s="49" t="s">
        <v>14</v>
      </c>
      <c r="L62" s="50">
        <v>4</v>
      </c>
      <c r="M62" s="18"/>
      <c r="N62" s="54" t="s">
        <v>169</v>
      </c>
      <c r="O62" s="106">
        <v>5.64</v>
      </c>
      <c r="P62" s="97"/>
      <c r="Q62" s="54" t="s">
        <v>169</v>
      </c>
      <c r="R62" s="106">
        <v>11.7</v>
      </c>
      <c r="S62" s="24"/>
      <c r="T62" s="52" t="s">
        <v>6</v>
      </c>
      <c r="U62" s="117">
        <f>RANK(U61,($U$11,$U$21,$U$31,$U$41,$U$51,$U$61,$U$71,$U$81,$U$91,$U$101,$U$111,$U$121,$U$131,$U$141,$U$151,$U$161,$U$171,$U$181,$U$191,$U$201,$U$211),1)</f>
        <v>10</v>
      </c>
    </row>
    <row r="63" spans="1:21" ht="30" customHeight="1" thickTop="1">
      <c r="A63" s="53">
        <v>2</v>
      </c>
      <c r="B63" s="54" t="s">
        <v>169</v>
      </c>
      <c r="C63" s="82">
        <v>6</v>
      </c>
      <c r="D63" s="55">
        <v>14.75</v>
      </c>
      <c r="E63" s="55">
        <v>13.75</v>
      </c>
      <c r="F63" s="140"/>
      <c r="G63" s="140"/>
      <c r="H63" s="98"/>
      <c r="I63" s="21"/>
      <c r="J63" s="21"/>
      <c r="K63" s="49" t="s">
        <v>103</v>
      </c>
      <c r="L63" s="50">
        <v>3</v>
      </c>
      <c r="M63" s="18"/>
      <c r="N63" s="57" t="s">
        <v>170</v>
      </c>
      <c r="O63" s="106">
        <v>4.9000000000000004</v>
      </c>
      <c r="P63" s="97"/>
      <c r="Q63" s="57" t="s">
        <v>170</v>
      </c>
      <c r="R63" s="106">
        <v>9.6999999999999993</v>
      </c>
      <c r="S63" s="24"/>
      <c r="T63" s="24"/>
      <c r="U63" s="56"/>
    </row>
    <row r="64" spans="1:21" ht="30" customHeight="1" thickBot="1">
      <c r="A64" s="53">
        <v>3</v>
      </c>
      <c r="B64" s="57" t="s">
        <v>170</v>
      </c>
      <c r="C64" s="83">
        <v>6</v>
      </c>
      <c r="D64" s="55">
        <v>15</v>
      </c>
      <c r="E64" s="55">
        <v>15.5</v>
      </c>
      <c r="F64" s="140"/>
      <c r="G64" s="140"/>
      <c r="H64" s="98"/>
      <c r="I64" s="21"/>
      <c r="J64" s="21"/>
      <c r="K64" s="58" t="s">
        <v>104</v>
      </c>
      <c r="L64" s="59">
        <v>5</v>
      </c>
      <c r="M64" s="18"/>
      <c r="N64" s="57" t="s">
        <v>171</v>
      </c>
      <c r="O64" s="106">
        <v>5.2</v>
      </c>
      <c r="P64" s="97"/>
      <c r="Q64" s="57" t="s">
        <v>171</v>
      </c>
      <c r="R64" s="106">
        <v>6.6</v>
      </c>
      <c r="S64" s="24"/>
      <c r="T64" s="24"/>
      <c r="U64" s="56"/>
    </row>
    <row r="65" spans="1:21" ht="30" customHeight="1" thickTop="1" thickBot="1">
      <c r="A65" s="53">
        <v>4</v>
      </c>
      <c r="B65" s="57" t="s">
        <v>171</v>
      </c>
      <c r="C65" s="83">
        <v>4</v>
      </c>
      <c r="D65" s="55">
        <v>14.25</v>
      </c>
      <c r="E65" s="55">
        <v>12.75</v>
      </c>
      <c r="F65" s="140"/>
      <c r="G65" s="140"/>
      <c r="H65" s="98"/>
      <c r="I65" s="21"/>
      <c r="J65" s="21"/>
      <c r="K65" s="26" t="s">
        <v>0</v>
      </c>
      <c r="L65" s="103">
        <f>L61+L62+(L63+L64)/2</f>
        <v>11.5</v>
      </c>
      <c r="M65" s="18"/>
      <c r="N65" s="63" t="s">
        <v>172</v>
      </c>
      <c r="O65" s="107">
        <v>4.68</v>
      </c>
      <c r="P65" s="61"/>
      <c r="Q65" s="63" t="s">
        <v>172</v>
      </c>
      <c r="R65" s="107">
        <v>10.4</v>
      </c>
      <c r="S65" s="24"/>
      <c r="T65" s="24"/>
      <c r="U65" s="56"/>
    </row>
    <row r="66" spans="1:21" ht="30" customHeight="1" thickTop="1" thickBot="1">
      <c r="A66" s="62">
        <v>5</v>
      </c>
      <c r="B66" s="63" t="s">
        <v>172</v>
      </c>
      <c r="C66" s="84">
        <v>5</v>
      </c>
      <c r="D66" s="64">
        <v>13.25</v>
      </c>
      <c r="E66" s="64">
        <v>15.75</v>
      </c>
      <c r="F66" s="141"/>
      <c r="G66" s="141"/>
      <c r="H66" s="99"/>
      <c r="I66" s="21"/>
      <c r="J66" s="21"/>
      <c r="K66" s="21"/>
      <c r="L66" s="21"/>
      <c r="M66" s="21"/>
      <c r="N66" s="65" t="s">
        <v>25</v>
      </c>
      <c r="O66" s="108">
        <f>LARGE((O61:O65),1)+LARGE((O61:O65),2)+LARGE((O61:O65),3)+LARGE((O61:O65),4)</f>
        <v>20.770000000000003</v>
      </c>
      <c r="P66" s="24"/>
      <c r="Q66" s="65" t="s">
        <v>25</v>
      </c>
      <c r="R66" s="108">
        <f>SMALL((R61:R65),1)+SMALL((R61:R65),2)+SMALL((R61:R65),3)+SMALL((R61:R65),4)</f>
        <v>38.399999999999991</v>
      </c>
      <c r="S66" s="24"/>
      <c r="T66" s="24"/>
      <c r="U66" s="56"/>
    </row>
    <row r="67" spans="1:21" ht="30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58.75</v>
      </c>
      <c r="E67" s="68">
        <f>LARGE((E62:E66),1)+LARGE((E62:E66),2)+LARGE((E62:E66),3)+LARGE((E62:E66),4)</f>
        <v>58</v>
      </c>
      <c r="F67" s="69">
        <f>L65</f>
        <v>11.5</v>
      </c>
      <c r="G67" s="70">
        <f>U67</f>
        <v>41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RANK(O66,($O$16,$O$26,$O$36,$O$46,$O$56,$O$66,$O$76,$O$86,$O$96,$O$106,$O$116,$O$126,$O$136,$O$146,$O$156,$O$166,$O$176,$O$186,$O$196,$O$206,$O$216),0)</f>
        <v>13</v>
      </c>
      <c r="P67" s="72"/>
      <c r="Q67" s="71" t="s">
        <v>6</v>
      </c>
      <c r="R67" s="123">
        <f>RANK(R66,($R$16,$R$26,$R$36,$R$46,$R$56,$R$66,$R$76,$R$86,$R$96,$R$106,$R$116,$R$126,$R$136,$R$146,$R$156,$R$166,$R$176,$R$186,$R$196,$R$206,$R$216),1)</f>
        <v>18</v>
      </c>
      <c r="S67" s="72"/>
      <c r="T67" s="26" t="s">
        <v>27</v>
      </c>
      <c r="U67" s="113">
        <f>O67+R67+U62</f>
        <v>41</v>
      </c>
    </row>
    <row r="68" spans="1:21" ht="30" customHeight="1" thickTop="1" thickBot="1">
      <c r="A68" s="60"/>
      <c r="B68" s="73" t="s">
        <v>21</v>
      </c>
      <c r="C68" s="87"/>
      <c r="D68" s="125">
        <f>RANK(D67,($D$17,$D$27,$D$37,$D$47,$D$57,$D$67,$D$77,$D$87,$D$97,$D$107,$D$117,$D$127,$D$137,$D$147,$D$157,$D$167,$D$177,$D$187,$D$197,$D$207,$D$217),0)</f>
        <v>9</v>
      </c>
      <c r="E68" s="125">
        <f>RANK(E67,($E$17,$E$27,$E$37,$E$47,$E$57,$E$67,$E$77,$E$87,$E$97,$E$107,$E$117,$E$127,$E$137,$E$147,$E$157,$E$167,$E$177,$E$187,$E$197,$E$207,$E$217),0)</f>
        <v>14</v>
      </c>
      <c r="F68" s="125">
        <f>RANK(F67,($F$17,$F$27,$F$37,$F$47,$F$57,$F$67,$F$77,$F$87,$F$97,$F$107,$F$117,$F$127,$F$137,$F$147,$F$157,$F$167,$F$177,$F$187,$F$197,$F$207,$F$217),0)</f>
        <v>14</v>
      </c>
      <c r="G68" s="125">
        <f>RANK(G67,($U$17,$U$27,$U$37,$U$47,$U$57,$U$67,$U$77,$U$87,$U$97,$U$107,$U$117,$U$127,$U$137,$U$147,$U$157,$U$167,$U$177,$U$187,$U$197,$U$207,$U$217),1)</f>
        <v>14</v>
      </c>
      <c r="H68" s="75">
        <f>SUM(D68+E68+F68+G68)</f>
        <v>51</v>
      </c>
      <c r="I68" s="127">
        <f>RANK(H68,($H$18,$H$28,$H$38,$H$48,$H$58,$H$68,$H$78,$H$88,$H$98,$H$108,$H$118,$H$128,$H$138,$H$148,$H$158,$H$168,$H$178,$H$188,$H$198,$H$208,$H$218),1)</f>
        <v>14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30" customHeight="1" thickTop="1" thickBot="1">
      <c r="A70" s="26"/>
      <c r="B70" s="27" t="s">
        <v>136</v>
      </c>
      <c r="C70" s="78"/>
      <c r="D70" s="28"/>
      <c r="E70" s="28"/>
      <c r="F70" s="28"/>
      <c r="G70" s="29"/>
      <c r="H70" s="30"/>
      <c r="I70" s="31"/>
      <c r="J70" s="31"/>
      <c r="K70" s="91" t="s">
        <v>26</v>
      </c>
      <c r="L70" s="32"/>
      <c r="M70" s="31"/>
      <c r="N70" s="92" t="s">
        <v>18</v>
      </c>
      <c r="O70" s="104"/>
      <c r="P70" s="93"/>
      <c r="Q70" s="94" t="s">
        <v>22</v>
      </c>
      <c r="R70" s="104"/>
      <c r="S70" s="33"/>
      <c r="T70" s="34" t="s">
        <v>23</v>
      </c>
      <c r="U70" s="35"/>
    </row>
    <row r="71" spans="1:21" ht="30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19</v>
      </c>
      <c r="H71" s="41" t="s">
        <v>5</v>
      </c>
      <c r="I71" s="21"/>
      <c r="J71" s="21"/>
      <c r="K71" s="42" t="s">
        <v>13</v>
      </c>
      <c r="L71" s="43">
        <v>5</v>
      </c>
      <c r="M71" s="18"/>
      <c r="N71" s="47" t="s">
        <v>173</v>
      </c>
      <c r="O71" s="105">
        <v>6.1</v>
      </c>
      <c r="P71" s="97"/>
      <c r="Q71" s="47" t="s">
        <v>173</v>
      </c>
      <c r="R71" s="105">
        <v>5.2</v>
      </c>
      <c r="S71" s="24"/>
      <c r="T71" s="42" t="s">
        <v>24</v>
      </c>
      <c r="U71" s="45">
        <v>41.99</v>
      </c>
    </row>
    <row r="72" spans="1:21" ht="30" customHeight="1" thickBot="1">
      <c r="A72" s="46">
        <v>1</v>
      </c>
      <c r="B72" s="47" t="s">
        <v>173</v>
      </c>
      <c r="C72" s="81">
        <v>5</v>
      </c>
      <c r="D72" s="48">
        <v>16.25</v>
      </c>
      <c r="E72" s="48">
        <v>16.75</v>
      </c>
      <c r="F72" s="139" t="s">
        <v>15</v>
      </c>
      <c r="G72" s="139" t="s">
        <v>20</v>
      </c>
      <c r="H72" s="96"/>
      <c r="I72" s="21"/>
      <c r="J72" s="21"/>
      <c r="K72" s="49" t="s">
        <v>14</v>
      </c>
      <c r="L72" s="50">
        <v>5.5</v>
      </c>
      <c r="M72" s="18"/>
      <c r="N72" s="63" t="s">
        <v>174</v>
      </c>
      <c r="O72" s="106">
        <v>5.48</v>
      </c>
      <c r="P72" s="97"/>
      <c r="Q72" s="63" t="s">
        <v>174</v>
      </c>
      <c r="R72" s="106">
        <v>7.2</v>
      </c>
      <c r="S72" s="24"/>
      <c r="T72" s="52" t="s">
        <v>6</v>
      </c>
      <c r="U72" s="117">
        <f>RANK(U71,($U$11,$U$21,$U$31,$U$41,$U$51,$U$61,$U$71,$U$81,$U$91,$U$101,$U$111,$U$121,$U$131,$U$141,$U$151,$U$161,$U$171,$U$181,$U$191,$U$201,$U$211),1)</f>
        <v>3</v>
      </c>
    </row>
    <row r="73" spans="1:21" ht="30" customHeight="1" thickBot="1">
      <c r="A73" s="53">
        <v>2</v>
      </c>
      <c r="B73" s="63" t="s">
        <v>174</v>
      </c>
      <c r="C73" s="82">
        <v>5</v>
      </c>
      <c r="D73" s="55">
        <v>16.75</v>
      </c>
      <c r="E73" s="55">
        <v>17.25</v>
      </c>
      <c r="F73" s="140"/>
      <c r="G73" s="140"/>
      <c r="H73" s="98"/>
      <c r="I73" s="21"/>
      <c r="J73" s="21"/>
      <c r="K73" s="49" t="s">
        <v>103</v>
      </c>
      <c r="L73" s="50">
        <v>5</v>
      </c>
      <c r="M73" s="18"/>
      <c r="N73" s="57" t="s">
        <v>175</v>
      </c>
      <c r="O73" s="106">
        <v>5.9</v>
      </c>
      <c r="P73" s="97"/>
      <c r="Q73" s="57" t="s">
        <v>175</v>
      </c>
      <c r="R73" s="106">
        <v>7.3</v>
      </c>
      <c r="S73" s="24"/>
      <c r="T73" s="24"/>
      <c r="U73" s="56"/>
    </row>
    <row r="74" spans="1:21" ht="30" customHeight="1" thickBot="1">
      <c r="A74" s="53">
        <v>3</v>
      </c>
      <c r="B74" s="57" t="s">
        <v>175</v>
      </c>
      <c r="C74" s="83">
        <v>5</v>
      </c>
      <c r="D74" s="55">
        <v>15</v>
      </c>
      <c r="E74" s="55">
        <v>16.25</v>
      </c>
      <c r="F74" s="140"/>
      <c r="G74" s="140"/>
      <c r="H74" s="98"/>
      <c r="I74" s="21"/>
      <c r="J74" s="21"/>
      <c r="K74" s="58" t="s">
        <v>104</v>
      </c>
      <c r="L74" s="59">
        <v>5.5</v>
      </c>
      <c r="M74" s="18"/>
      <c r="N74" s="57" t="s">
        <v>176</v>
      </c>
      <c r="O74" s="106">
        <v>5.6</v>
      </c>
      <c r="P74" s="97"/>
      <c r="Q74" s="57" t="s">
        <v>176</v>
      </c>
      <c r="R74" s="106">
        <v>6.2</v>
      </c>
      <c r="S74" s="24"/>
      <c r="T74" s="24"/>
      <c r="U74" s="56"/>
    </row>
    <row r="75" spans="1:21" ht="30" customHeight="1" thickTop="1" thickBot="1">
      <c r="A75" s="53">
        <v>4</v>
      </c>
      <c r="B75" s="57" t="s">
        <v>176</v>
      </c>
      <c r="C75" s="83">
        <v>6</v>
      </c>
      <c r="D75" s="55">
        <v>16</v>
      </c>
      <c r="E75" s="55">
        <v>15.5</v>
      </c>
      <c r="F75" s="140"/>
      <c r="G75" s="140"/>
      <c r="H75" s="98"/>
      <c r="I75" s="21"/>
      <c r="J75" s="21"/>
      <c r="K75" s="26" t="s">
        <v>0</v>
      </c>
      <c r="L75" s="103">
        <f>L71+L72+(L73+L74)/2</f>
        <v>15.75</v>
      </c>
      <c r="M75" s="18"/>
      <c r="N75" s="63" t="s">
        <v>177</v>
      </c>
      <c r="O75" s="107">
        <v>6</v>
      </c>
      <c r="P75" s="61"/>
      <c r="Q75" s="63" t="s">
        <v>177</v>
      </c>
      <c r="R75" s="107">
        <v>4</v>
      </c>
      <c r="S75" s="24"/>
      <c r="T75" s="24"/>
      <c r="U75" s="56"/>
    </row>
    <row r="76" spans="1:21" ht="30" customHeight="1" thickTop="1" thickBot="1">
      <c r="A76" s="62">
        <v>5</v>
      </c>
      <c r="B76" s="63" t="s">
        <v>177</v>
      </c>
      <c r="C76" s="84">
        <v>6</v>
      </c>
      <c r="D76" s="64">
        <v>15.5</v>
      </c>
      <c r="E76" s="64">
        <v>17.5</v>
      </c>
      <c r="F76" s="141"/>
      <c r="G76" s="141"/>
      <c r="H76" s="99"/>
      <c r="I76" s="21"/>
      <c r="J76" s="21"/>
      <c r="K76" s="21"/>
      <c r="L76" s="21"/>
      <c r="M76" s="21"/>
      <c r="N76" s="63" t="s">
        <v>25</v>
      </c>
      <c r="O76" s="108">
        <f>LARGE((O71:O75),1)+LARGE((O71:O75),2)+LARGE((O71:O75),3)+LARGE((O71:O75),4)</f>
        <v>23.6</v>
      </c>
      <c r="P76" s="24"/>
      <c r="Q76" s="65" t="s">
        <v>25</v>
      </c>
      <c r="R76" s="108">
        <f>SMALL((R71:R75),1)+SMALL((R71:R75),2)+SMALL((R71:R75),3)+SMALL((R71:R75),4)</f>
        <v>22.599999999999998</v>
      </c>
      <c r="S76" s="24"/>
      <c r="T76" s="24"/>
      <c r="U76" s="56"/>
    </row>
    <row r="77" spans="1:21" ht="30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64.5</v>
      </c>
      <c r="E77" s="68">
        <f>LARGE((E72:E76),1)+LARGE((E72:E76),2)+LARGE((E72:E76),3)+LARGE((E72:E76),4)</f>
        <v>67.75</v>
      </c>
      <c r="F77" s="69">
        <f>L75</f>
        <v>15.75</v>
      </c>
      <c r="G77" s="70">
        <f>U77</f>
        <v>9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RANK(O76,($O$16,$O$26,$O$36,$O$46,$O$56,$O$66,$O$76,$O$86,$O$96,$O$106,$O$116,$O$126,$O$136,$O$146,$O$156,$O$166,$O$176,$O$186,$O$196,$O$206,$O$216),0)</f>
        <v>4</v>
      </c>
      <c r="P77" s="72"/>
      <c r="Q77" s="71" t="s">
        <v>6</v>
      </c>
      <c r="R77" s="123">
        <f>RANK(R76,($R$16,$R$26,$R$36,$R$46,$R$56,$R$66,$R$76,$R$86,$R$96,$R$106,$R$116,$R$126,$R$136,$R$146,$R$156,$R$166,$R$176,$R$186,$R$196,$R$206,$R$216),1)</f>
        <v>2</v>
      </c>
      <c r="S77" s="72"/>
      <c r="T77" s="26" t="s">
        <v>27</v>
      </c>
      <c r="U77" s="113">
        <f>O77+R77+U72</f>
        <v>9</v>
      </c>
    </row>
    <row r="78" spans="1:21" ht="30" customHeight="1" thickTop="1" thickBot="1">
      <c r="A78" s="60"/>
      <c r="B78" s="73" t="s">
        <v>21</v>
      </c>
      <c r="C78" s="87"/>
      <c r="D78" s="125">
        <f>RANK(D77,($D$17,$D$27,$D$37,$D$47,$D$57,$D$67,$D$77,$D$87,$D$97,$D$107,$D$117,$D$127,$D$137,$D$147,$D$157,$D$167,$D$177,$D$187,$D$197,$D$207,$D$217),0)</f>
        <v>2</v>
      </c>
      <c r="E78" s="125">
        <f>RANK(E77,($E$17,$E$27,$E$37,$E$47,$E$57,$E$67,$E$77,$E$87,$E$97,$E$107,$E$117,$E$127,$E$137,$E$147,$E$157,$E$167,$E$177,$E$187,$E$197,$E$207,$E$217),0)</f>
        <v>2</v>
      </c>
      <c r="F78" s="125">
        <f>RANK(F77,($F$17,$F$27,$F$37,$F$47,$F$57,$F$67,$F$77,$F$87,$F$97,$F$107,$F$117,$F$127,$F$137,$F$147,$F$157,$F$167,$F$177,$F$187,$F$197,$F$207,$F$217),0)</f>
        <v>4</v>
      </c>
      <c r="G78" s="125">
        <f>RANK(G77,($U$17,$U$27,$U$37,$U$47,$U$57,$U$67,$U$77,$U$87,$U$97,$U$107,$U$117,$U$127,$U$137,$U$147,$U$157,$U$167,$U$177,$U$187,$U$197,$U$207,$U$217),1)</f>
        <v>3</v>
      </c>
      <c r="H78" s="75">
        <f>SUM(D78+E78+F78+G78)</f>
        <v>11</v>
      </c>
      <c r="I78" s="127">
        <f>RANK(H78,($H$18,$H$28,$H$38,$H$48,$H$58,$H$68,$H$78,$H$88,$H$98,$H$108,$H$118,$H$128,$H$138,$H$148,$H$158,$H$168,$H$178,$H$188,$H$198,$H$208,$H$218),1)</f>
        <v>2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30" customHeight="1" thickTop="1" thickBot="1">
      <c r="A80" s="26"/>
      <c r="B80" s="27" t="s">
        <v>137</v>
      </c>
      <c r="C80" s="78"/>
      <c r="D80" s="28"/>
      <c r="E80" s="28"/>
      <c r="F80" s="28"/>
      <c r="G80" s="29"/>
      <c r="H80" s="30"/>
      <c r="I80" s="31"/>
      <c r="J80" s="31"/>
      <c r="K80" s="91" t="s">
        <v>26</v>
      </c>
      <c r="L80" s="32"/>
      <c r="M80" s="31"/>
      <c r="N80" s="92" t="s">
        <v>18</v>
      </c>
      <c r="O80" s="104"/>
      <c r="P80" s="93"/>
      <c r="Q80" s="94" t="s">
        <v>22</v>
      </c>
      <c r="R80" s="104"/>
      <c r="S80" s="33"/>
      <c r="T80" s="34" t="s">
        <v>23</v>
      </c>
      <c r="U80" s="35"/>
    </row>
    <row r="81" spans="1:21" ht="30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19</v>
      </c>
      <c r="H81" s="41" t="s">
        <v>5</v>
      </c>
      <c r="I81" s="21"/>
      <c r="J81" s="21"/>
      <c r="K81" s="42" t="s">
        <v>13</v>
      </c>
      <c r="L81" s="43">
        <v>5</v>
      </c>
      <c r="M81" s="18"/>
      <c r="N81" s="47" t="s">
        <v>178</v>
      </c>
      <c r="O81" s="105">
        <v>0</v>
      </c>
      <c r="P81" s="97"/>
      <c r="Q81" s="47" t="s">
        <v>178</v>
      </c>
      <c r="R81" s="105">
        <v>6.6</v>
      </c>
      <c r="S81" s="24"/>
      <c r="T81" s="42" t="s">
        <v>24</v>
      </c>
      <c r="U81" s="45">
        <v>45.08</v>
      </c>
    </row>
    <row r="82" spans="1:21" ht="30" customHeight="1" thickBot="1">
      <c r="A82" s="46">
        <v>1</v>
      </c>
      <c r="B82" s="47" t="s">
        <v>178</v>
      </c>
      <c r="C82" s="81">
        <v>4</v>
      </c>
      <c r="D82" s="48">
        <v>14.5</v>
      </c>
      <c r="E82" s="48">
        <v>15</v>
      </c>
      <c r="F82" s="139" t="s">
        <v>15</v>
      </c>
      <c r="G82" s="139" t="s">
        <v>20</v>
      </c>
      <c r="H82" s="96"/>
      <c r="I82" s="21"/>
      <c r="J82" s="21"/>
      <c r="K82" s="49" t="s">
        <v>14</v>
      </c>
      <c r="L82" s="50">
        <v>6</v>
      </c>
      <c r="M82" s="18"/>
      <c r="N82" s="54" t="s">
        <v>179</v>
      </c>
      <c r="O82" s="106">
        <v>5.45</v>
      </c>
      <c r="P82" s="97"/>
      <c r="Q82" s="54" t="s">
        <v>179</v>
      </c>
      <c r="R82" s="106">
        <v>30</v>
      </c>
      <c r="S82" s="24"/>
      <c r="T82" s="52" t="s">
        <v>6</v>
      </c>
      <c r="U82" s="117">
        <f>RANK(U81,($U$11,$U$21,$U$31,$U$41,$U$51,$U$61,$U$71,$U$81,$U$91,$U$101,$U$111,$U$121,$U$131,$U$141,$U$151,$U$161,$U$171,$U$181,$U$191,$U$201,$U$211),1)</f>
        <v>16</v>
      </c>
    </row>
    <row r="83" spans="1:21" ht="30" customHeight="1" thickTop="1">
      <c r="A83" s="53">
        <v>2</v>
      </c>
      <c r="B83" s="54" t="s">
        <v>179</v>
      </c>
      <c r="C83" s="82">
        <v>4</v>
      </c>
      <c r="D83" s="55">
        <v>13.5</v>
      </c>
      <c r="E83" s="55">
        <v>12.75</v>
      </c>
      <c r="F83" s="140"/>
      <c r="G83" s="140"/>
      <c r="H83" s="98"/>
      <c r="I83" s="21"/>
      <c r="J83" s="21"/>
      <c r="K83" s="49" t="s">
        <v>103</v>
      </c>
      <c r="L83" s="50">
        <v>5.5</v>
      </c>
      <c r="M83" s="18"/>
      <c r="N83" s="57" t="s">
        <v>180</v>
      </c>
      <c r="O83" s="106">
        <v>5.09</v>
      </c>
      <c r="P83" s="97"/>
      <c r="Q83" s="57" t="s">
        <v>180</v>
      </c>
      <c r="R83" s="106">
        <v>14</v>
      </c>
      <c r="S83" s="24"/>
      <c r="T83" s="24"/>
      <c r="U83" s="56"/>
    </row>
    <row r="84" spans="1:21" ht="30" customHeight="1" thickBot="1">
      <c r="A84" s="53">
        <v>3</v>
      </c>
      <c r="B84" s="57" t="s">
        <v>180</v>
      </c>
      <c r="C84" s="83">
        <v>4</v>
      </c>
      <c r="D84" s="55">
        <v>13.75</v>
      </c>
      <c r="E84" s="55">
        <v>15.5</v>
      </c>
      <c r="F84" s="140"/>
      <c r="G84" s="140"/>
      <c r="H84" s="98"/>
      <c r="I84" s="21"/>
      <c r="J84" s="21"/>
      <c r="K84" s="58" t="s">
        <v>104</v>
      </c>
      <c r="L84" s="59">
        <v>5.5</v>
      </c>
      <c r="M84" s="18"/>
      <c r="N84" s="57" t="s">
        <v>181</v>
      </c>
      <c r="O84" s="106">
        <v>6.15</v>
      </c>
      <c r="P84" s="97"/>
      <c r="Q84" s="57" t="s">
        <v>181</v>
      </c>
      <c r="R84" s="106">
        <v>7.4</v>
      </c>
      <c r="S84" s="24"/>
      <c r="T84" s="24"/>
      <c r="U84" s="56"/>
    </row>
    <row r="85" spans="1:21" ht="30" customHeight="1" thickTop="1" thickBot="1">
      <c r="A85" s="53">
        <v>4</v>
      </c>
      <c r="B85" s="57" t="s">
        <v>181</v>
      </c>
      <c r="C85" s="83">
        <v>4</v>
      </c>
      <c r="D85" s="55">
        <v>13.5</v>
      </c>
      <c r="E85" s="55">
        <v>14</v>
      </c>
      <c r="F85" s="140"/>
      <c r="G85" s="140"/>
      <c r="H85" s="98"/>
      <c r="I85" s="21"/>
      <c r="J85" s="21"/>
      <c r="K85" s="26" t="s">
        <v>0</v>
      </c>
      <c r="L85" s="103">
        <f>L81+L82+(L83+L84)/2</f>
        <v>16.5</v>
      </c>
      <c r="M85" s="18"/>
      <c r="N85" s="63" t="s">
        <v>182</v>
      </c>
      <c r="O85" s="107">
        <v>5.5</v>
      </c>
      <c r="P85" s="61"/>
      <c r="Q85" s="63" t="s">
        <v>182</v>
      </c>
      <c r="R85" s="107">
        <v>7.8</v>
      </c>
      <c r="S85" s="24"/>
      <c r="T85" s="24"/>
      <c r="U85" s="56"/>
    </row>
    <row r="86" spans="1:21" ht="30" customHeight="1" thickTop="1" thickBot="1">
      <c r="A86" s="62">
        <v>5</v>
      </c>
      <c r="B86" s="63" t="s">
        <v>182</v>
      </c>
      <c r="C86" s="84">
        <v>5</v>
      </c>
      <c r="D86" s="64">
        <v>10</v>
      </c>
      <c r="E86" s="64">
        <v>13.75</v>
      </c>
      <c r="F86" s="141"/>
      <c r="G86" s="141"/>
      <c r="H86" s="99"/>
      <c r="I86" s="21"/>
      <c r="J86" s="21"/>
      <c r="K86" s="21"/>
      <c r="L86" s="21"/>
      <c r="M86" s="21"/>
      <c r="N86" s="65" t="s">
        <v>25</v>
      </c>
      <c r="O86" s="108">
        <f>LARGE((O81:O85),1)+LARGE((O81:O85),2)+LARGE((O81:O85),3)+LARGE((O81:O85),4)</f>
        <v>22.19</v>
      </c>
      <c r="P86" s="24"/>
      <c r="Q86" s="65" t="s">
        <v>25</v>
      </c>
      <c r="R86" s="108">
        <f>SMALL((R81:R85),1)+SMALL((R81:R85),2)+SMALL((R81:R85),3)+SMALL((R81:R85),4)</f>
        <v>35.799999999999997</v>
      </c>
      <c r="S86" s="24"/>
      <c r="T86" s="24"/>
      <c r="U86" s="56"/>
    </row>
    <row r="87" spans="1:21" ht="30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55.25</v>
      </c>
      <c r="E87" s="68">
        <f>LARGE((E82:E86),1)+LARGE((E82:E86),2)+LARGE((E82:E86),3)+LARGE((E82:E86),4)</f>
        <v>58.25</v>
      </c>
      <c r="F87" s="69">
        <f>L85</f>
        <v>16.5</v>
      </c>
      <c r="G87" s="70">
        <f>U87</f>
        <v>38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RANK(O86,($O$16,$O$26,$O$36,$O$46,$O$56,$O$66,$O$76,$O$86,$O$96,$O$106,$O$116,$O$126,$O$136,$O$146,$O$156,$O$166,$O$176,$O$186,$O$196,$O$206,$O$216),0)</f>
        <v>7</v>
      </c>
      <c r="P87" s="72"/>
      <c r="Q87" s="71" t="s">
        <v>6</v>
      </c>
      <c r="R87" s="123">
        <f>RANK(R86,($R$16,$R$26,$R$36,$R$46,$R$56,$R$66,$R$76,$R$86,$R$96,$R$106,$R$116,$R$126,$R$136,$R$146,$R$156,$R$166,$R$176,$R$186,$R$196,$R$206,$R$216),1)</f>
        <v>15</v>
      </c>
      <c r="S87" s="72"/>
      <c r="T87" s="26" t="s">
        <v>27</v>
      </c>
      <c r="U87" s="113">
        <f>O87+R87+U82</f>
        <v>38</v>
      </c>
    </row>
    <row r="88" spans="1:21" ht="30" customHeight="1" thickTop="1" thickBot="1">
      <c r="A88" s="60"/>
      <c r="B88" s="73" t="s">
        <v>21</v>
      </c>
      <c r="C88" s="87"/>
      <c r="D88" s="125">
        <f>RANK(D87,($D$17,$D$27,$D$37,$D$47,$D$57,$D$67,$D$77,$D$87,$D$97,$D$107,$D$117,$D$127,$D$137,$D$147,$D$157,$D$167,$D$177,$D$187,$D$197,$D$207,$D$217),0)</f>
        <v>15</v>
      </c>
      <c r="E88" s="125">
        <f>RANK(E87,($E$17,$E$27,$E$37,$E$47,$E$57,$E$67,$E$77,$E$87,$E$97,$E$107,$E$117,$E$127,$E$137,$E$147,$E$157,$E$167,$E$177,$E$187,$E$197,$E$207,$E$217),0)</f>
        <v>13</v>
      </c>
      <c r="F88" s="125">
        <f>RANK(F87,($F$17,$F$27,$F$37,$F$47,$F$57,$F$67,$F$77,$F$87,$F$97,$F$107,$F$117,$F$127,$F$137,$F$147,$F$157,$F$167,$F$177,$F$187,$F$197,$F$207,$F$217),0)</f>
        <v>3</v>
      </c>
      <c r="G88" s="125">
        <f>RANK(G87,($U$17,$U$27,$U$37,$U$47,$U$57,$U$67,$U$77,$U$87,$U$97,$U$107,$U$117,$U$127,$U$137,$U$147,$U$157,$U$167,$U$177,$U$187,$U$197,$U$207,$U$217),1)</f>
        <v>11</v>
      </c>
      <c r="H88" s="75">
        <f>SUM(D88+E88+F88+G88)</f>
        <v>42</v>
      </c>
      <c r="I88" s="127">
        <f>RANK(H88,($H$18,$H$28,$H$38,$H$48,$H$58,$H$68,$H$78,$H$88,$H$98,$H$108,$H$118,$H$128,$H$138,$H$148,$H$158,$H$168,$H$178,$H$188,$H$198,$H$208,$H$218),1)</f>
        <v>11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30" customHeight="1" thickTop="1" thickBot="1">
      <c r="A90" s="26"/>
      <c r="B90" s="27" t="s">
        <v>138</v>
      </c>
      <c r="C90" s="78"/>
      <c r="D90" s="28"/>
      <c r="E90" s="28"/>
      <c r="F90" s="28"/>
      <c r="G90" s="29"/>
      <c r="H90" s="30"/>
      <c r="I90" s="31"/>
      <c r="J90" s="31"/>
      <c r="K90" s="91" t="s">
        <v>26</v>
      </c>
      <c r="L90" s="32"/>
      <c r="M90" s="31"/>
      <c r="N90" s="92" t="s">
        <v>18</v>
      </c>
      <c r="O90" s="104"/>
      <c r="P90" s="93"/>
      <c r="Q90" s="94" t="s">
        <v>22</v>
      </c>
      <c r="R90" s="104"/>
      <c r="S90" s="33"/>
      <c r="T90" s="34" t="s">
        <v>23</v>
      </c>
      <c r="U90" s="35"/>
    </row>
    <row r="91" spans="1:21" ht="30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19</v>
      </c>
      <c r="H91" s="41" t="s">
        <v>5</v>
      </c>
      <c r="I91" s="21"/>
      <c r="J91" s="21"/>
      <c r="K91" s="42" t="s">
        <v>13</v>
      </c>
      <c r="L91" s="43">
        <v>5.5</v>
      </c>
      <c r="M91" s="18"/>
      <c r="N91" s="47" t="s">
        <v>183</v>
      </c>
      <c r="O91" s="105">
        <v>6.05</v>
      </c>
      <c r="P91" s="97"/>
      <c r="Q91" s="47" t="s">
        <v>183</v>
      </c>
      <c r="R91" s="105">
        <v>6.9</v>
      </c>
      <c r="S91" s="24"/>
      <c r="T91" s="42" t="s">
        <v>24</v>
      </c>
      <c r="U91" s="45">
        <v>43.37</v>
      </c>
    </row>
    <row r="92" spans="1:21" ht="30" customHeight="1" thickBot="1">
      <c r="A92" s="46">
        <v>1</v>
      </c>
      <c r="B92" s="47" t="s">
        <v>183</v>
      </c>
      <c r="C92" s="81">
        <v>4</v>
      </c>
      <c r="D92" s="48">
        <v>15.25</v>
      </c>
      <c r="E92" s="48">
        <v>15.5</v>
      </c>
      <c r="F92" s="139" t="s">
        <v>15</v>
      </c>
      <c r="G92" s="139" t="s">
        <v>20</v>
      </c>
      <c r="H92" s="96"/>
      <c r="I92" s="21"/>
      <c r="J92" s="21"/>
      <c r="K92" s="49" t="s">
        <v>14</v>
      </c>
      <c r="L92" s="50">
        <v>6</v>
      </c>
      <c r="M92" s="18"/>
      <c r="N92" s="54" t="s">
        <v>184</v>
      </c>
      <c r="O92" s="106">
        <v>5.87</v>
      </c>
      <c r="P92" s="97"/>
      <c r="Q92" s="54" t="s">
        <v>184</v>
      </c>
      <c r="R92" s="106">
        <v>7.9</v>
      </c>
      <c r="S92" s="24"/>
      <c r="T92" s="52" t="s">
        <v>6</v>
      </c>
      <c r="U92" s="117">
        <f>RANK(U91,($U$11,$U$21,$U$31,$U$41,$U$51,$U$61,$U$71,$U$81,$U$91,$U$101,$U$111,$U$121,$U$131,$U$141,$U$151,$U$161,$U$171,$U$181,$U$191,$U$201,$U$211),1)</f>
        <v>8</v>
      </c>
    </row>
    <row r="93" spans="1:21" ht="30" customHeight="1" thickTop="1">
      <c r="A93" s="53">
        <v>2</v>
      </c>
      <c r="B93" s="54" t="s">
        <v>184</v>
      </c>
      <c r="C93" s="82">
        <v>5</v>
      </c>
      <c r="D93" s="55">
        <v>16</v>
      </c>
      <c r="E93" s="55">
        <v>16</v>
      </c>
      <c r="F93" s="140"/>
      <c r="G93" s="140"/>
      <c r="H93" s="98"/>
      <c r="I93" s="21"/>
      <c r="J93" s="21"/>
      <c r="K93" s="49" t="s">
        <v>103</v>
      </c>
      <c r="L93" s="50">
        <v>6</v>
      </c>
      <c r="M93" s="18"/>
      <c r="N93" s="57" t="s">
        <v>185</v>
      </c>
      <c r="O93" s="106">
        <v>6</v>
      </c>
      <c r="P93" s="97"/>
      <c r="Q93" s="57" t="s">
        <v>185</v>
      </c>
      <c r="R93" s="106">
        <v>5.7</v>
      </c>
      <c r="S93" s="24"/>
      <c r="T93" s="24"/>
      <c r="U93" s="56"/>
    </row>
    <row r="94" spans="1:21" ht="30" customHeight="1" thickBot="1">
      <c r="A94" s="53">
        <v>3</v>
      </c>
      <c r="B94" s="57" t="s">
        <v>185</v>
      </c>
      <c r="C94" s="83">
        <v>5</v>
      </c>
      <c r="D94" s="55">
        <v>15.5</v>
      </c>
      <c r="E94" s="55">
        <v>16</v>
      </c>
      <c r="F94" s="140"/>
      <c r="G94" s="140"/>
      <c r="H94" s="98"/>
      <c r="I94" s="21"/>
      <c r="J94" s="21"/>
      <c r="K94" s="58" t="s">
        <v>104</v>
      </c>
      <c r="L94" s="59">
        <v>6</v>
      </c>
      <c r="M94" s="18"/>
      <c r="N94" s="57" t="s">
        <v>186</v>
      </c>
      <c r="O94" s="106">
        <v>5.48</v>
      </c>
      <c r="P94" s="97"/>
      <c r="Q94" s="57" t="s">
        <v>186</v>
      </c>
      <c r="R94" s="106">
        <v>8.6</v>
      </c>
      <c r="S94" s="24"/>
      <c r="T94" s="24"/>
      <c r="U94" s="56"/>
    </row>
    <row r="95" spans="1:21" ht="30" customHeight="1" thickTop="1" thickBot="1">
      <c r="A95" s="53">
        <v>4</v>
      </c>
      <c r="B95" s="57" t="s">
        <v>186</v>
      </c>
      <c r="C95" s="83">
        <v>5</v>
      </c>
      <c r="D95" s="55">
        <v>13.5</v>
      </c>
      <c r="E95" s="55">
        <v>15.25</v>
      </c>
      <c r="F95" s="140"/>
      <c r="G95" s="140"/>
      <c r="H95" s="98"/>
      <c r="I95" s="21"/>
      <c r="J95" s="21"/>
      <c r="K95" s="26" t="s">
        <v>0</v>
      </c>
      <c r="L95" s="103">
        <f>L91+L92+(L93+L94)/2</f>
        <v>17.5</v>
      </c>
      <c r="M95" s="18"/>
      <c r="N95" s="63" t="s">
        <v>187</v>
      </c>
      <c r="O95" s="107">
        <v>5.9</v>
      </c>
      <c r="P95" s="61"/>
      <c r="Q95" s="63" t="s">
        <v>187</v>
      </c>
      <c r="R95" s="107">
        <v>11</v>
      </c>
      <c r="S95" s="24"/>
      <c r="T95" s="24"/>
      <c r="U95" s="56"/>
    </row>
    <row r="96" spans="1:21" ht="30" customHeight="1" thickTop="1" thickBot="1">
      <c r="A96" s="62">
        <v>5</v>
      </c>
      <c r="B96" s="63" t="s">
        <v>187</v>
      </c>
      <c r="C96" s="84">
        <v>6</v>
      </c>
      <c r="D96" s="64">
        <v>15.5</v>
      </c>
      <c r="E96" s="64">
        <v>16.5</v>
      </c>
      <c r="F96" s="141"/>
      <c r="G96" s="141"/>
      <c r="H96" s="99"/>
      <c r="I96" s="21"/>
      <c r="J96" s="21"/>
      <c r="K96" s="21"/>
      <c r="L96" s="21"/>
      <c r="M96" s="21"/>
      <c r="N96" s="65" t="s">
        <v>25</v>
      </c>
      <c r="O96" s="108">
        <f>LARGE((O91:O95),1)+LARGE((O91:O95),2)+LARGE((O91:O95),3)+LARGE((O91:O95),4)</f>
        <v>23.820000000000004</v>
      </c>
      <c r="P96" s="24"/>
      <c r="Q96" s="65" t="s">
        <v>25</v>
      </c>
      <c r="R96" s="108">
        <f>SMALL((R91:R95),1)+SMALL((R91:R95),2)+SMALL((R91:R95),3)+SMALL((R91:R95),4)</f>
        <v>29.1</v>
      </c>
      <c r="S96" s="24"/>
      <c r="T96" s="24"/>
      <c r="U96" s="56"/>
    </row>
    <row r="97" spans="1:21" ht="30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62.25</v>
      </c>
      <c r="E97" s="68">
        <f>LARGE((E92:E96),1)+LARGE((E92:E96),2)+LARGE((E92:E96),3)+LARGE((E92:E96),4)</f>
        <v>64</v>
      </c>
      <c r="F97" s="69">
        <f>L95</f>
        <v>17.5</v>
      </c>
      <c r="G97" s="70">
        <f>U97</f>
        <v>19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RANK(O96,($O$16,$O$26,$O$36,$O$46,$O$56,$O$66,$O$76,$O$86,$O$96,$O$106,$O$116,$O$126,$O$136,$O$146,$O$156,$O$166,$O$176,$O$186,$O$196,$O$206,$O$216),0)</f>
        <v>3</v>
      </c>
      <c r="P97" s="72"/>
      <c r="Q97" s="71" t="s">
        <v>6</v>
      </c>
      <c r="R97" s="123">
        <f>RANK(R96,($R$16,$R$26,$R$36,$R$46,$R$56,$R$66,$R$76,$R$86,$R$96,$R$106,$R$116,$R$126,$R$136,$R$146,$R$156,$R$166,$R$176,$R$186,$R$196,$R$206,$R$216),1)</f>
        <v>8</v>
      </c>
      <c r="S97" s="72"/>
      <c r="T97" s="26" t="s">
        <v>27</v>
      </c>
      <c r="U97" s="113">
        <f>O97+R97+U92</f>
        <v>19</v>
      </c>
    </row>
    <row r="98" spans="1:21" ht="30" customHeight="1" thickTop="1" thickBot="1">
      <c r="A98" s="60"/>
      <c r="B98" s="73" t="s">
        <v>21</v>
      </c>
      <c r="C98" s="87"/>
      <c r="D98" s="125">
        <f>RANK(D97,($D$17,$D$27,$D$37,$D$47,$D$57,$D$67,$D$77,$D$87,$D$97,$D$107,$D$117,$D$127,$D$137,$D$147,$D$157,$D$167,$D$177,$D$187,$D$197,$D$207,$D$217),0)</f>
        <v>3</v>
      </c>
      <c r="E98" s="125">
        <f>RANK(E97,($E$17,$E$27,$E$37,$E$47,$E$57,$E$67,$E$77,$E$87,$E$97,$E$107,$E$117,$E$127,$E$137,$E$147,$E$157,$E$167,$E$177,$E$187,$E$197,$E$207,$E$217),0)</f>
        <v>4</v>
      </c>
      <c r="F98" s="125">
        <f>RANK(F97,($F$17,$F$27,$F$37,$F$47,$F$57,$F$67,$F$77,$F$87,$F$97,$F$107,$F$117,$F$127,$F$137,$F$147,$F$157,$F$167,$F$177,$F$187,$F$197,$F$207,$F$217),0)</f>
        <v>1</v>
      </c>
      <c r="G98" s="125">
        <f>RANK(G97,($U$17,$U$27,$U$37,$U$47,$U$57,$U$67,$U$77,$U$87,$U$97,$U$107,$U$117,$U$127,$U$137,$U$147,$U$157,$U$167,$U$177,$U$187,$U$197,$U$207,$U$217),1)</f>
        <v>5</v>
      </c>
      <c r="H98" s="75">
        <f>SUM(D98+E98+F98+G98)</f>
        <v>13</v>
      </c>
      <c r="I98" s="127">
        <f>RANK(H98,($H$18,$H$28,$H$38,$H$48,$H$58,$H$68,$H$78,$H$88,$H$98,$H$108,$H$118,$H$128,$H$138,$H$148,$H$158,$H$168,$H$178,$H$188,$H$198,$H$208,$H$218),1)</f>
        <v>3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30" customHeight="1" thickTop="1" thickBot="1">
      <c r="A100" s="26"/>
      <c r="B100" s="27" t="s">
        <v>66</v>
      </c>
      <c r="C100" s="78"/>
      <c r="D100" s="28"/>
      <c r="E100" s="28"/>
      <c r="F100" s="28"/>
      <c r="G100" s="29"/>
      <c r="H100" s="30"/>
      <c r="I100" s="31"/>
      <c r="J100" s="31"/>
      <c r="K100" s="91" t="s">
        <v>26</v>
      </c>
      <c r="L100" s="32"/>
      <c r="M100" s="31"/>
      <c r="N100" s="92" t="s">
        <v>18</v>
      </c>
      <c r="O100" s="104"/>
      <c r="P100" s="93"/>
      <c r="Q100" s="94" t="s">
        <v>22</v>
      </c>
      <c r="R100" s="104"/>
      <c r="S100" s="33"/>
      <c r="T100" s="34" t="s">
        <v>23</v>
      </c>
      <c r="U100" s="35"/>
    </row>
    <row r="101" spans="1:21" ht="30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19</v>
      </c>
      <c r="H101" s="41" t="s">
        <v>5</v>
      </c>
      <c r="I101" s="21"/>
      <c r="J101" s="21"/>
      <c r="K101" s="42" t="s">
        <v>13</v>
      </c>
      <c r="L101" s="43">
        <v>4.5</v>
      </c>
      <c r="M101" s="18"/>
      <c r="N101" s="47" t="s">
        <v>188</v>
      </c>
      <c r="O101" s="105">
        <v>5.12</v>
      </c>
      <c r="P101" s="97"/>
      <c r="Q101" s="47" t="s">
        <v>188</v>
      </c>
      <c r="R101" s="105">
        <v>7.7</v>
      </c>
      <c r="S101" s="24"/>
      <c r="T101" s="42" t="s">
        <v>24</v>
      </c>
      <c r="U101" s="45">
        <v>44.5</v>
      </c>
    </row>
    <row r="102" spans="1:21" ht="30" customHeight="1" thickBot="1">
      <c r="A102" s="46">
        <v>1</v>
      </c>
      <c r="B102" s="47" t="s">
        <v>188</v>
      </c>
      <c r="C102" s="81">
        <v>5</v>
      </c>
      <c r="D102" s="48">
        <v>13.25</v>
      </c>
      <c r="E102" s="48">
        <v>15.75</v>
      </c>
      <c r="F102" s="139" t="s">
        <v>15</v>
      </c>
      <c r="G102" s="139" t="s">
        <v>20</v>
      </c>
      <c r="H102" s="96"/>
      <c r="I102" s="21"/>
      <c r="J102" s="21"/>
      <c r="K102" s="49" t="s">
        <v>14</v>
      </c>
      <c r="L102" s="50">
        <v>3.5</v>
      </c>
      <c r="M102" s="18"/>
      <c r="N102" s="54" t="s">
        <v>189</v>
      </c>
      <c r="O102" s="106">
        <v>5.54</v>
      </c>
      <c r="P102" s="97"/>
      <c r="Q102" s="54" t="s">
        <v>189</v>
      </c>
      <c r="R102" s="106">
        <v>7.6</v>
      </c>
      <c r="S102" s="24"/>
      <c r="T102" s="52" t="s">
        <v>6</v>
      </c>
      <c r="U102" s="117">
        <f>RANK(U101,($U$11,$U$21,$U$31,$U$41,$U$51,$U$61,$U$71,$U$81,$U$91,$U$101,$U$111,$U$121,$U$131,$U$141,$U$151,$U$161,$U$171,$U$181,$U$191,$U$201,$U$211),1)</f>
        <v>14</v>
      </c>
    </row>
    <row r="103" spans="1:21" ht="30" customHeight="1" thickTop="1">
      <c r="A103" s="53">
        <v>2</v>
      </c>
      <c r="B103" s="54" t="s">
        <v>189</v>
      </c>
      <c r="C103" s="82">
        <v>5</v>
      </c>
      <c r="D103" s="55">
        <v>15.5</v>
      </c>
      <c r="E103" s="55">
        <v>16.25</v>
      </c>
      <c r="F103" s="140"/>
      <c r="G103" s="140"/>
      <c r="H103" s="98"/>
      <c r="I103" s="21"/>
      <c r="J103" s="21"/>
      <c r="K103" s="49" t="s">
        <v>103</v>
      </c>
      <c r="L103" s="50">
        <v>5.5</v>
      </c>
      <c r="M103" s="18"/>
      <c r="N103" s="57" t="s">
        <v>190</v>
      </c>
      <c r="O103" s="106">
        <v>6.2</v>
      </c>
      <c r="P103" s="97"/>
      <c r="Q103" s="57" t="s">
        <v>190</v>
      </c>
      <c r="R103" s="106">
        <v>4.5999999999999996</v>
      </c>
      <c r="S103" s="24"/>
      <c r="T103" s="24"/>
      <c r="U103" s="56"/>
    </row>
    <row r="104" spans="1:21" ht="30" customHeight="1" thickBot="1">
      <c r="A104" s="53">
        <v>3</v>
      </c>
      <c r="B104" s="57" t="s">
        <v>190</v>
      </c>
      <c r="C104" s="83">
        <v>4</v>
      </c>
      <c r="D104" s="55">
        <v>15.5</v>
      </c>
      <c r="E104" s="55">
        <v>17.25</v>
      </c>
      <c r="F104" s="140"/>
      <c r="G104" s="140"/>
      <c r="H104" s="98"/>
      <c r="I104" s="21"/>
      <c r="J104" s="21"/>
      <c r="K104" s="58" t="s">
        <v>104</v>
      </c>
      <c r="L104" s="59">
        <v>5.5</v>
      </c>
      <c r="M104" s="18"/>
      <c r="N104" s="57" t="s">
        <v>191</v>
      </c>
      <c r="O104" s="106">
        <v>5.9</v>
      </c>
      <c r="P104" s="97"/>
      <c r="Q104" s="57" t="s">
        <v>191</v>
      </c>
      <c r="R104" s="106">
        <v>30</v>
      </c>
      <c r="S104" s="24"/>
      <c r="T104" s="24"/>
      <c r="U104" s="56"/>
    </row>
    <row r="105" spans="1:21" ht="30" customHeight="1" thickTop="1" thickBot="1">
      <c r="A105" s="53">
        <v>4</v>
      </c>
      <c r="B105" s="57" t="s">
        <v>191</v>
      </c>
      <c r="C105" s="83">
        <v>6</v>
      </c>
      <c r="D105" s="55">
        <v>13</v>
      </c>
      <c r="E105" s="55">
        <v>13.75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13.5</v>
      </c>
      <c r="M105" s="18"/>
      <c r="N105" s="63" t="s">
        <v>192</v>
      </c>
      <c r="O105" s="107">
        <v>5.42</v>
      </c>
      <c r="P105" s="61"/>
      <c r="Q105" s="63" t="s">
        <v>192</v>
      </c>
      <c r="R105" s="107">
        <v>8.1</v>
      </c>
      <c r="S105" s="24"/>
      <c r="T105" s="24"/>
      <c r="U105" s="56"/>
    </row>
    <row r="106" spans="1:21" ht="30" customHeight="1" thickTop="1" thickBot="1">
      <c r="A106" s="62">
        <v>5</v>
      </c>
      <c r="B106" s="63" t="s">
        <v>192</v>
      </c>
      <c r="C106" s="84">
        <v>4</v>
      </c>
      <c r="D106" s="64">
        <v>13</v>
      </c>
      <c r="E106" s="64">
        <v>13.5</v>
      </c>
      <c r="F106" s="141"/>
      <c r="G106" s="141"/>
      <c r="H106" s="99"/>
      <c r="I106" s="21"/>
      <c r="J106" s="21"/>
      <c r="K106" s="21"/>
      <c r="L106" s="21"/>
      <c r="M106" s="21"/>
      <c r="N106" s="65" t="s">
        <v>25</v>
      </c>
      <c r="O106" s="108">
        <f>LARGE((O101:O105),1)+LARGE((O101:O105),2)+LARGE((O101:O105),3)+LARGE((O101:O105),4)</f>
        <v>23.060000000000002</v>
      </c>
      <c r="P106" s="24"/>
      <c r="Q106" s="65" t="s">
        <v>25</v>
      </c>
      <c r="R106" s="108">
        <f>SMALL((R101:R105),1)+SMALL((R101:R105),2)+SMALL((R101:R105),3)+SMALL((R101:R105),4)</f>
        <v>28</v>
      </c>
      <c r="S106" s="24"/>
      <c r="T106" s="24"/>
      <c r="U106" s="56"/>
    </row>
    <row r="107" spans="1:21" ht="30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57.25</v>
      </c>
      <c r="E107" s="68">
        <f>LARGE((E102:E106),1)+LARGE((E102:E106),2)+LARGE((E102:E106),3)+LARGE((E102:E106),4)</f>
        <v>63</v>
      </c>
      <c r="F107" s="69">
        <f>L105</f>
        <v>13.5</v>
      </c>
      <c r="G107" s="70">
        <f>U107</f>
        <v>26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RANK(O106,($O$16,$O$26,$O$36,$O$46,$O$56,$O$66,$O$76,$O$86,$O$96,$O$106,$O$116,$O$126,$O$136,$O$146,$O$156,$O$166,$O$176,$O$186,$O$196,$O$206,$O$216),0)</f>
        <v>6</v>
      </c>
      <c r="P107" s="72"/>
      <c r="Q107" s="71" t="s">
        <v>6</v>
      </c>
      <c r="R107" s="123">
        <f>RANK(R106,($R$16,$R$26,$R$36,$R$46,$R$56,$R$66,$R$76,$R$86,$R$96,$R$106,$R$116,$R$126,$R$136,$R$146,$R$156,$R$166,$R$176,$R$186,$R$196,$R$206,$R$216),1)</f>
        <v>6</v>
      </c>
      <c r="S107" s="72"/>
      <c r="T107" s="26" t="s">
        <v>27</v>
      </c>
      <c r="U107" s="113">
        <f>O107+R107+U102</f>
        <v>26</v>
      </c>
    </row>
    <row r="108" spans="1:21" ht="30" customHeight="1" thickTop="1" thickBot="1">
      <c r="A108" s="60"/>
      <c r="B108" s="73" t="s">
        <v>21</v>
      </c>
      <c r="C108" s="87"/>
      <c r="D108" s="125">
        <f>RANK(D107,($D$17,$D$27,$D$37,$D$47,$D$57,$D$67,$D$77,$D$87,$D$97,$D$107,$D$117,$D$127,$D$137,$D$147,$D$157,$D$167,$D$177,$D$187,$D$197,$D$207,$D$217),0)</f>
        <v>11</v>
      </c>
      <c r="E108" s="125">
        <f>RANK(E107,($E$17,$E$27,$E$37,$E$47,$E$57,$E$67,$E$77,$E$87,$E$97,$E$107,$E$117,$E$127,$E$137,$E$147,$E$157,$E$167,$E$177,$E$187,$E$197,$E$207,$E$217),0)</f>
        <v>6</v>
      </c>
      <c r="F108" s="125">
        <f>RANK(F107,($F$17,$F$27,$F$37,$F$47,$F$57,$F$67,$F$77,$F$87,$F$97,$F$107,$F$117,$F$127,$F$137,$F$147,$F$157,$F$167,$F$177,$F$187,$F$197,$F$207,$F$217),0)</f>
        <v>9</v>
      </c>
      <c r="G108" s="125">
        <f>RANK(G107,($U$17,$U$27,$U$37,$U$47,$U$57,$U$67,$U$77,$U$87,$U$97,$U$107,$U$117,$U$127,$U$137,$U$147,$U$157,$U$167,$U$177,$U$187,$U$197,$U$207,$U$217),1)</f>
        <v>8</v>
      </c>
      <c r="H108" s="75">
        <f>SUM(D108+E108+F108+G108)</f>
        <v>34</v>
      </c>
      <c r="I108" s="127">
        <f>RANK(H108,($H$18,$H$28,$H$38,$H$48,$H$58,$H$68,$H$78,$H$88,$H$98,$H$108,$H$118,$H$128,$H$138,$H$148,$H$158,$H$168,$H$178,$H$188,$H$198,$H$208,$H$218),1)</f>
        <v>7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30" customHeight="1" thickTop="1" thickBot="1">
      <c r="A110" s="26"/>
      <c r="B110" s="27" t="s">
        <v>67</v>
      </c>
      <c r="C110" s="78"/>
      <c r="D110" s="28"/>
      <c r="E110" s="28"/>
      <c r="F110" s="28"/>
      <c r="G110" s="29"/>
      <c r="H110" s="30"/>
      <c r="I110" s="31"/>
      <c r="J110" s="31"/>
      <c r="K110" s="91" t="s">
        <v>26</v>
      </c>
      <c r="L110" s="32"/>
      <c r="M110" s="31"/>
      <c r="N110" s="92" t="s">
        <v>18</v>
      </c>
      <c r="O110" s="104"/>
      <c r="P110" s="93"/>
      <c r="Q110" s="94" t="s">
        <v>22</v>
      </c>
      <c r="R110" s="104"/>
      <c r="S110" s="33"/>
      <c r="T110" s="34" t="s">
        <v>23</v>
      </c>
      <c r="U110" s="35"/>
    </row>
    <row r="111" spans="1:21" ht="30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19</v>
      </c>
      <c r="H111" s="41" t="s">
        <v>5</v>
      </c>
      <c r="I111" s="21"/>
      <c r="J111" s="21"/>
      <c r="K111" s="42" t="s">
        <v>13</v>
      </c>
      <c r="L111" s="43">
        <v>4</v>
      </c>
      <c r="M111" s="18"/>
      <c r="N111" s="47" t="s">
        <v>193</v>
      </c>
      <c r="O111" s="105">
        <v>5.32</v>
      </c>
      <c r="P111" s="97"/>
      <c r="Q111" s="47" t="s">
        <v>193</v>
      </c>
      <c r="R111" s="105">
        <v>6.7</v>
      </c>
      <c r="S111" s="24"/>
      <c r="T111" s="42" t="s">
        <v>24</v>
      </c>
      <c r="U111" s="45">
        <v>45.29</v>
      </c>
    </row>
    <row r="112" spans="1:21" ht="30" customHeight="1" thickBot="1">
      <c r="A112" s="46">
        <v>1</v>
      </c>
      <c r="B112" s="47" t="s">
        <v>193</v>
      </c>
      <c r="C112" s="81">
        <v>5</v>
      </c>
      <c r="D112" s="48">
        <v>14.75</v>
      </c>
      <c r="E112" s="48">
        <v>14</v>
      </c>
      <c r="F112" s="139" t="s">
        <v>15</v>
      </c>
      <c r="G112" s="139" t="s">
        <v>20</v>
      </c>
      <c r="H112" s="96"/>
      <c r="I112" s="21"/>
      <c r="J112" s="21"/>
      <c r="K112" s="49" t="s">
        <v>14</v>
      </c>
      <c r="L112" s="50">
        <v>4</v>
      </c>
      <c r="M112" s="18"/>
      <c r="N112" s="54" t="s">
        <v>194</v>
      </c>
      <c r="O112" s="106">
        <v>4.75</v>
      </c>
      <c r="P112" s="97"/>
      <c r="Q112" s="54" t="s">
        <v>194</v>
      </c>
      <c r="R112" s="106">
        <v>9.4</v>
      </c>
      <c r="S112" s="24"/>
      <c r="T112" s="52" t="s">
        <v>6</v>
      </c>
      <c r="U112" s="117">
        <f>RANK(U111,($U$11,$U$21,$U$31,$U$41,$U$51,$U$61,$U$71,$U$81,$U$91,$U$101,$U$111,$U$121,$U$131,$U$141,$U$151,$U$161,$U$171,$U$181,$U$191,$U$201,$U$211),1)</f>
        <v>18</v>
      </c>
    </row>
    <row r="113" spans="1:21" ht="30" customHeight="1" thickTop="1">
      <c r="A113" s="53">
        <v>2</v>
      </c>
      <c r="B113" s="54" t="s">
        <v>194</v>
      </c>
      <c r="C113" s="82">
        <v>6</v>
      </c>
      <c r="D113" s="55">
        <v>13.75</v>
      </c>
      <c r="E113" s="55">
        <v>14</v>
      </c>
      <c r="F113" s="140"/>
      <c r="G113" s="140"/>
      <c r="H113" s="98"/>
      <c r="I113" s="21"/>
      <c r="J113" s="21"/>
      <c r="K113" s="49" t="s">
        <v>103</v>
      </c>
      <c r="L113" s="50">
        <v>5</v>
      </c>
      <c r="M113" s="18"/>
      <c r="N113" s="57" t="s">
        <v>195</v>
      </c>
      <c r="O113" s="106">
        <v>5.03</v>
      </c>
      <c r="P113" s="97"/>
      <c r="Q113" s="57" t="s">
        <v>195</v>
      </c>
      <c r="R113" s="106">
        <v>9.5</v>
      </c>
      <c r="S113" s="24"/>
      <c r="T113" s="24"/>
      <c r="U113" s="56"/>
    </row>
    <row r="114" spans="1:21" ht="30" customHeight="1" thickBot="1">
      <c r="A114" s="53">
        <v>3</v>
      </c>
      <c r="B114" s="57" t="s">
        <v>195</v>
      </c>
      <c r="C114" s="83">
        <v>5</v>
      </c>
      <c r="D114" s="55">
        <v>13</v>
      </c>
      <c r="E114" s="55">
        <v>12.5</v>
      </c>
      <c r="F114" s="140"/>
      <c r="G114" s="140"/>
      <c r="H114" s="98"/>
      <c r="I114" s="21"/>
      <c r="J114" s="21"/>
      <c r="K114" s="58" t="s">
        <v>104</v>
      </c>
      <c r="L114" s="59">
        <v>4.5</v>
      </c>
      <c r="M114" s="18"/>
      <c r="N114" s="57" t="s">
        <v>196</v>
      </c>
      <c r="O114" s="106">
        <v>5.55</v>
      </c>
      <c r="P114" s="97"/>
      <c r="Q114" s="57" t="s">
        <v>196</v>
      </c>
      <c r="R114" s="106">
        <v>11.5</v>
      </c>
      <c r="S114" s="24"/>
      <c r="T114" s="24"/>
      <c r="U114" s="56"/>
    </row>
    <row r="115" spans="1:21" ht="30" customHeight="1" thickTop="1" thickBot="1">
      <c r="A115" s="53">
        <v>4</v>
      </c>
      <c r="B115" s="57" t="s">
        <v>196</v>
      </c>
      <c r="C115" s="83">
        <v>4</v>
      </c>
      <c r="D115" s="55">
        <v>13.75</v>
      </c>
      <c r="E115" s="55">
        <v>11.5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12.75</v>
      </c>
      <c r="M115" s="18"/>
      <c r="N115" s="63" t="s">
        <v>197</v>
      </c>
      <c r="O115" s="107">
        <v>4.1500000000000004</v>
      </c>
      <c r="P115" s="61"/>
      <c r="Q115" s="63" t="s">
        <v>197</v>
      </c>
      <c r="R115" s="107">
        <v>9.4</v>
      </c>
      <c r="S115" s="24"/>
      <c r="T115" s="24"/>
      <c r="U115" s="56"/>
    </row>
    <row r="116" spans="1:21" ht="30" customHeight="1" thickTop="1" thickBot="1">
      <c r="A116" s="62">
        <v>5</v>
      </c>
      <c r="B116" s="63" t="s">
        <v>197</v>
      </c>
      <c r="C116" s="84">
        <v>6</v>
      </c>
      <c r="D116" s="64">
        <v>12</v>
      </c>
      <c r="E116" s="64">
        <v>14</v>
      </c>
      <c r="F116" s="141"/>
      <c r="G116" s="141"/>
      <c r="H116" s="99"/>
      <c r="I116" s="21"/>
      <c r="J116" s="21"/>
      <c r="K116" s="21"/>
      <c r="L116" s="21"/>
      <c r="M116" s="21"/>
      <c r="N116" s="65" t="s">
        <v>25</v>
      </c>
      <c r="O116" s="108">
        <f>LARGE((O111:O115),1)+LARGE((O111:O115),2)+LARGE((O111:O115),3)+LARGE((O111:O115),4)</f>
        <v>20.650000000000002</v>
      </c>
      <c r="P116" s="24"/>
      <c r="Q116" s="65" t="s">
        <v>25</v>
      </c>
      <c r="R116" s="108">
        <f>SMALL((R111:R115),1)+SMALL((R111:R115),2)+SMALL((R111:R115),3)+SMALL((R111:R115),4)</f>
        <v>35</v>
      </c>
      <c r="S116" s="24"/>
      <c r="T116" s="24"/>
      <c r="U116" s="56"/>
    </row>
    <row r="117" spans="1:21" ht="30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55.25</v>
      </c>
      <c r="E117" s="68">
        <f>LARGE((E112:E116),1)+LARGE((E112:E116),2)+LARGE((E112:E116),3)+LARGE((E112:E116),4)</f>
        <v>54.5</v>
      </c>
      <c r="F117" s="69">
        <f>L115</f>
        <v>12.75</v>
      </c>
      <c r="G117" s="70">
        <f>U117</f>
        <v>47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RANK(O116,($O$16,$O$26,$O$36,$O$46,$O$56,$O$66,$O$76,$O$86,$O$96,$O$106,$O$116,$O$126,$O$136,$O$146,$O$156,$O$166,$O$176,$O$186,$O$196,$O$206,$O$216),0)</f>
        <v>15</v>
      </c>
      <c r="P117" s="72"/>
      <c r="Q117" s="71" t="s">
        <v>6</v>
      </c>
      <c r="R117" s="123">
        <f>RANK(R116,($R$16,$R$26,$R$36,$R$46,$R$56,$R$66,$R$76,$R$86,$R$96,$R$106,$R$116,$R$126,$R$136,$R$146,$R$156,$R$166,$R$176,$R$186,$R$196,$R$206,$R$216),1)</f>
        <v>14</v>
      </c>
      <c r="S117" s="72"/>
      <c r="T117" s="26" t="s">
        <v>27</v>
      </c>
      <c r="U117" s="113">
        <f>O117+R117+U112</f>
        <v>47</v>
      </c>
    </row>
    <row r="118" spans="1:21" ht="30" customHeight="1" thickTop="1" thickBot="1">
      <c r="A118" s="60"/>
      <c r="B118" s="73" t="s">
        <v>21</v>
      </c>
      <c r="C118" s="87"/>
      <c r="D118" s="125">
        <f>RANK(D117,($D$17,$D$27,$D$37,$D$47,$D$57,$D$67,$D$77,$D$87,$D$97,$D$107,$D$117,$D$127,$D$137,$D$147,$D$157,$D$167,$D$177,$D$187,$D$197,$D$207,$D$217),0)</f>
        <v>15</v>
      </c>
      <c r="E118" s="125">
        <f>RANK(E117,($E$17,$E$27,$E$37,$E$47,$E$57,$E$67,$E$77,$E$87,$E$97,$E$107,$E$117,$E$127,$E$137,$E$147,$E$157,$E$167,$E$177,$E$187,$E$197,$E$207,$E$217),0)</f>
        <v>15</v>
      </c>
      <c r="F118" s="125">
        <f>RANK(F117,($F$17,$F$27,$F$37,$F$47,$F$57,$F$67,$F$77,$F$87,$F$97,$F$107,$F$117,$F$127,$F$137,$F$147,$F$157,$F$167,$F$177,$F$187,$F$197,$F$207,$F$217),0)</f>
        <v>10</v>
      </c>
      <c r="G118" s="125">
        <f>RANK(G117,($U$17,$U$27,$U$37,$U$47,$U$57,$U$67,$U$77,$U$87,$U$97,$U$107,$U$117,$U$127,$U$137,$U$147,$U$157,$U$167,$U$177,$U$187,$U$197,$U$207,$U$217),1)</f>
        <v>17</v>
      </c>
      <c r="H118" s="75">
        <f>SUM(D118+E118+F118+G118)</f>
        <v>57</v>
      </c>
      <c r="I118" s="127">
        <f>RANK(H118,($H$18,$H$28,$H$38,$H$48,$H$58,$H$68,$H$78,$H$88,$H$98,$H$108,$H$118,$H$128,$H$138,$H$148,$H$158,$H$168,$H$178,$H$188,$H$198,$H$208,$H$218),1)</f>
        <v>15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72</v>
      </c>
      <c r="C120" s="78"/>
      <c r="D120" s="28"/>
      <c r="E120" s="28"/>
      <c r="F120" s="28"/>
      <c r="G120" s="29"/>
      <c r="H120" s="30"/>
      <c r="I120" s="31"/>
      <c r="J120" s="31"/>
      <c r="K120" s="91" t="s">
        <v>26</v>
      </c>
      <c r="L120" s="32"/>
      <c r="M120" s="31"/>
      <c r="N120" s="92" t="s">
        <v>18</v>
      </c>
      <c r="O120" s="104"/>
      <c r="P120" s="93"/>
      <c r="Q120" s="94" t="s">
        <v>22</v>
      </c>
      <c r="R120" s="104"/>
      <c r="S120" s="33"/>
      <c r="T120" s="34" t="s">
        <v>23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19</v>
      </c>
      <c r="H121" s="41" t="s">
        <v>5</v>
      </c>
      <c r="I121" s="21"/>
      <c r="J121" s="21"/>
      <c r="K121" s="42" t="s">
        <v>13</v>
      </c>
      <c r="L121" s="43">
        <v>5</v>
      </c>
      <c r="M121" s="18"/>
      <c r="N121" s="47" t="s">
        <v>198</v>
      </c>
      <c r="O121" s="105">
        <v>6.15</v>
      </c>
      <c r="P121" s="97"/>
      <c r="Q121" s="47" t="s">
        <v>198</v>
      </c>
      <c r="R121" s="105">
        <v>11.6</v>
      </c>
      <c r="S121" s="24"/>
      <c r="T121" s="42" t="s">
        <v>24</v>
      </c>
      <c r="U121" s="45">
        <v>42.25</v>
      </c>
    </row>
    <row r="122" spans="1:21" ht="26.1" customHeight="1" thickBot="1">
      <c r="A122" s="46">
        <v>1</v>
      </c>
      <c r="B122" s="47" t="s">
        <v>198</v>
      </c>
      <c r="C122" s="81">
        <v>4</v>
      </c>
      <c r="D122" s="48">
        <v>13</v>
      </c>
      <c r="E122" s="48">
        <v>13.75</v>
      </c>
      <c r="F122" s="139" t="s">
        <v>15</v>
      </c>
      <c r="G122" s="139" t="s">
        <v>20</v>
      </c>
      <c r="H122" s="96"/>
      <c r="I122" s="21"/>
      <c r="J122" s="21"/>
      <c r="K122" s="49" t="s">
        <v>14</v>
      </c>
      <c r="L122" s="50">
        <v>4</v>
      </c>
      <c r="M122" s="18"/>
      <c r="N122" s="54" t="s">
        <v>199</v>
      </c>
      <c r="O122" s="106">
        <v>5.65</v>
      </c>
      <c r="P122" s="97"/>
      <c r="Q122" s="54" t="s">
        <v>199</v>
      </c>
      <c r="R122" s="106">
        <v>7.8</v>
      </c>
      <c r="S122" s="24"/>
      <c r="T122" s="52" t="s">
        <v>6</v>
      </c>
      <c r="U122" s="117">
        <f>RANK(U121,($U$11,$U$21,$U$31,$U$41,$U$51,$U$61,$U$71,$U$81,$U$91,$U$101,$U$111,$U$121,$U$131,$U$141,$U$151,$U$161,$U$171,$U$181,$U$191,$U$201,$U$211),1)</f>
        <v>5</v>
      </c>
    </row>
    <row r="123" spans="1:21" ht="26.1" customHeight="1" thickTop="1">
      <c r="A123" s="53">
        <v>2</v>
      </c>
      <c r="B123" s="54" t="s">
        <v>199</v>
      </c>
      <c r="C123" s="82">
        <v>4</v>
      </c>
      <c r="D123" s="55">
        <v>13.5</v>
      </c>
      <c r="E123" s="55">
        <v>13.75</v>
      </c>
      <c r="F123" s="140"/>
      <c r="G123" s="140"/>
      <c r="H123" s="98"/>
      <c r="I123" s="21"/>
      <c r="J123" s="21"/>
      <c r="K123" s="49" t="s">
        <v>103</v>
      </c>
      <c r="L123" s="50">
        <v>5</v>
      </c>
      <c r="M123" s="18"/>
      <c r="N123" s="57" t="s">
        <v>200</v>
      </c>
      <c r="O123" s="106">
        <v>6.43</v>
      </c>
      <c r="P123" s="97"/>
      <c r="Q123" s="57" t="s">
        <v>200</v>
      </c>
      <c r="R123" s="106">
        <v>5.2</v>
      </c>
      <c r="S123" s="24"/>
      <c r="T123" s="24"/>
      <c r="U123" s="56"/>
    </row>
    <row r="124" spans="1:21" ht="26.1" customHeight="1" thickBot="1">
      <c r="A124" s="53">
        <v>3</v>
      </c>
      <c r="B124" s="57" t="s">
        <v>200</v>
      </c>
      <c r="C124" s="83">
        <v>4</v>
      </c>
      <c r="D124" s="55">
        <v>14.5</v>
      </c>
      <c r="E124" s="55">
        <v>16</v>
      </c>
      <c r="F124" s="140"/>
      <c r="G124" s="140"/>
      <c r="H124" s="98"/>
      <c r="I124" s="21"/>
      <c r="J124" s="21"/>
      <c r="K124" s="58" t="s">
        <v>104</v>
      </c>
      <c r="L124" s="59">
        <v>5.5</v>
      </c>
      <c r="M124" s="18"/>
      <c r="N124" s="57" t="s">
        <v>201</v>
      </c>
      <c r="O124" s="106">
        <v>5.28</v>
      </c>
      <c r="P124" s="97"/>
      <c r="Q124" s="57" t="s">
        <v>201</v>
      </c>
      <c r="R124" s="106">
        <v>9.1</v>
      </c>
      <c r="S124" s="24"/>
      <c r="T124" s="24"/>
      <c r="U124" s="56"/>
    </row>
    <row r="125" spans="1:21" ht="26.1" customHeight="1" thickTop="1" thickBot="1">
      <c r="A125" s="53">
        <v>4</v>
      </c>
      <c r="B125" s="57" t="s">
        <v>201</v>
      </c>
      <c r="C125" s="83">
        <v>4</v>
      </c>
      <c r="D125" s="55">
        <v>13.5</v>
      </c>
      <c r="E125" s="55">
        <v>12.75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14.25</v>
      </c>
      <c r="M125" s="18"/>
      <c r="N125" s="63" t="s">
        <v>202</v>
      </c>
      <c r="O125" s="107">
        <v>4.9000000000000004</v>
      </c>
      <c r="P125" s="61"/>
      <c r="Q125" s="63" t="s">
        <v>202</v>
      </c>
      <c r="R125" s="107">
        <v>7.7</v>
      </c>
      <c r="S125" s="24"/>
      <c r="T125" s="24"/>
      <c r="U125" s="56"/>
    </row>
    <row r="126" spans="1:21" ht="26.1" customHeight="1" thickTop="1" thickBot="1">
      <c r="A126" s="62">
        <v>5</v>
      </c>
      <c r="B126" s="63" t="s">
        <v>202</v>
      </c>
      <c r="C126" s="84">
        <v>6</v>
      </c>
      <c r="D126" s="64">
        <v>14.25</v>
      </c>
      <c r="E126" s="64">
        <v>15.5</v>
      </c>
      <c r="F126" s="141"/>
      <c r="G126" s="141"/>
      <c r="H126" s="99"/>
      <c r="I126" s="21"/>
      <c r="J126" s="21"/>
      <c r="K126" s="21"/>
      <c r="L126" s="21"/>
      <c r="M126" s="21"/>
      <c r="N126" s="65" t="s">
        <v>25</v>
      </c>
      <c r="O126" s="119">
        <f>LARGE((O121:O125),1)+LARGE((O121:O125),2)+LARGE((O121:O125),3)+LARGE((O121:O125),4)</f>
        <v>23.51</v>
      </c>
      <c r="P126" s="24"/>
      <c r="Q126" s="65" t="s">
        <v>25</v>
      </c>
      <c r="R126" s="108">
        <f>SMALL((R121:R125),1)+SMALL((R121:R125),2)+SMALL((R121:R125),3)+SMALL((R121:R125),4)</f>
        <v>29.799999999999997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55.75</v>
      </c>
      <c r="E127" s="120">
        <f>LARGE((E122:E126),1)+LARGE((E122:E126),2)+LARGE((E122:E126),3)+LARGE((E122:E126),4)</f>
        <v>59</v>
      </c>
      <c r="F127" s="121">
        <f>L125</f>
        <v>14.25</v>
      </c>
      <c r="G127" s="122">
        <f>U127</f>
        <v>19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RANK(O126,($O$16,$O$26,$O$36,$O$46,$O$56,$O$66,$O$76,$O$86,$O$96,$O$106,$O$116,$O$126,$O$136,$O$146,$O$156,$O$166,$O$176,$O$186,$O$196,$O$206,$O$216),0)</f>
        <v>5</v>
      </c>
      <c r="P127" s="72"/>
      <c r="Q127" s="71" t="s">
        <v>6</v>
      </c>
      <c r="R127" s="123">
        <f>RANK(R126,($R$16,$R$26,$R$36,$R$46,$R$56,$R$66,$R$76,$R$86,$R$96,$R$106,$R$116,$R$126,$R$136,$R$146,$R$156,$R$166,$R$176,$R$186,$R$196,$R$206,$R$216),1)</f>
        <v>9</v>
      </c>
      <c r="S127" s="72"/>
      <c r="T127" s="26" t="s">
        <v>27</v>
      </c>
      <c r="U127" s="124">
        <f>O127+R127+U122</f>
        <v>19</v>
      </c>
    </row>
    <row r="128" spans="1:21" ht="26.1" customHeight="1" thickTop="1" thickBot="1">
      <c r="A128" s="60"/>
      <c r="B128" s="73" t="s">
        <v>21</v>
      </c>
      <c r="C128" s="87"/>
      <c r="D128" s="125">
        <f>RANK(D127,($D$17,$D$27,$D$37,$D$47,$D$57,$D$67,$D$77,$D$87,$D$97,$D$107,$D$117,$D$127,$D$137,$D$147,$D$157,$D$167,$D$177,$D$187,$D$197,$D$207,$D$217),0)</f>
        <v>13</v>
      </c>
      <c r="E128" s="125">
        <f>RANK(E127,($E$17,$E$27,$E$37,$E$47,$E$57,$E$67,$E$77,$E$87,$E$97,$E$107,$E$117,$E$127,$E$137,$E$147,$E$157,$E$167,$E$177,$E$187,$E$197,$E$207,$E$217),0)</f>
        <v>12</v>
      </c>
      <c r="F128" s="125">
        <f>RANK(F127,($F$17,$F$27,$F$37,$F$47,$F$57,$F$67,$F$77,$F$87,$F$97,$F$107,$F$117,$F$127,$F$137,$F$147,$F$157,$F$167,$F$177,$F$187,$F$197,$F$207,$F$217),0)</f>
        <v>6</v>
      </c>
      <c r="G128" s="125">
        <f>RANK(G127,($U$17,$U$27,$U$37,$U$47,$U$57,$U$67,$U$77,$U$87,$U$97,$U$107,$U$117,$U$127,$U$137,$U$147,$U$157,$U$167,$U$177,$U$187,$U$197,$U$207,$U$217),1)</f>
        <v>5</v>
      </c>
      <c r="H128" s="126">
        <f>SUM(D128+E128+F128+G128)</f>
        <v>36</v>
      </c>
      <c r="I128" s="127">
        <f>RANK(H128,($H$18,$H$28,$H$38,$H$48,$H$58,$H$68,$H$78,$H$88,$H$98,$H$108,$H$118,$H$128,$H$138,$H$148,$H$158,$H$168,$H$178,$H$188,$H$198,$H$208,$H$218),1)</f>
        <v>9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73</v>
      </c>
      <c r="C130" s="78"/>
      <c r="D130" s="28"/>
      <c r="E130" s="28"/>
      <c r="F130" s="28"/>
      <c r="G130" s="29"/>
      <c r="H130" s="30"/>
      <c r="I130" s="31"/>
      <c r="J130" s="31"/>
      <c r="K130" s="91" t="s">
        <v>26</v>
      </c>
      <c r="L130" s="32"/>
      <c r="M130" s="31"/>
      <c r="N130" s="92" t="s">
        <v>18</v>
      </c>
      <c r="O130" s="104"/>
      <c r="P130" s="93"/>
      <c r="Q130" s="94" t="s">
        <v>22</v>
      </c>
      <c r="R130" s="104"/>
      <c r="S130" s="33"/>
      <c r="T130" s="34" t="s">
        <v>23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19</v>
      </c>
      <c r="H131" s="41" t="s">
        <v>5</v>
      </c>
      <c r="I131" s="21"/>
      <c r="J131" s="21"/>
      <c r="K131" s="42" t="s">
        <v>13</v>
      </c>
      <c r="L131" s="43">
        <v>3.5</v>
      </c>
      <c r="M131" s="18"/>
      <c r="N131" s="47" t="s">
        <v>203</v>
      </c>
      <c r="O131" s="105">
        <v>5.2</v>
      </c>
      <c r="P131" s="97"/>
      <c r="Q131" s="47" t="s">
        <v>203</v>
      </c>
      <c r="R131" s="105">
        <v>8.3000000000000007</v>
      </c>
      <c r="S131" s="24"/>
      <c r="T131" s="42" t="s">
        <v>24</v>
      </c>
      <c r="U131" s="45">
        <v>46.5</v>
      </c>
    </row>
    <row r="132" spans="1:21" ht="26.1" customHeight="1" thickBot="1">
      <c r="A132" s="46">
        <v>1</v>
      </c>
      <c r="B132" s="47" t="s">
        <v>203</v>
      </c>
      <c r="C132" s="81">
        <v>6</v>
      </c>
      <c r="D132" s="48">
        <v>13.5</v>
      </c>
      <c r="E132" s="48">
        <v>14.5</v>
      </c>
      <c r="F132" s="139" t="s">
        <v>15</v>
      </c>
      <c r="G132" s="139" t="s">
        <v>20</v>
      </c>
      <c r="H132" s="96"/>
      <c r="I132" s="21"/>
      <c r="J132" s="21"/>
      <c r="K132" s="49" t="s">
        <v>14</v>
      </c>
      <c r="L132" s="50">
        <v>4</v>
      </c>
      <c r="M132" s="18"/>
      <c r="N132" s="54" t="s">
        <v>204</v>
      </c>
      <c r="O132" s="106">
        <v>6.18</v>
      </c>
      <c r="P132" s="97"/>
      <c r="Q132" s="54" t="s">
        <v>204</v>
      </c>
      <c r="R132" s="106">
        <v>5.4</v>
      </c>
      <c r="S132" s="24"/>
      <c r="T132" s="52" t="s">
        <v>6</v>
      </c>
      <c r="U132" s="117">
        <f>RANK(U131,($U$11,$U$21,$U$31,$U$41,$U$51,$U$61,$U$71,$U$81,$U$91,$U$101,$U$111,$U$121,$U$131,$U$141,$U$151,$U$161,$U$171,$U$181,$U$191,$U$201,$U$211),1)</f>
        <v>20</v>
      </c>
    </row>
    <row r="133" spans="1:21" ht="26.1" customHeight="1" thickTop="1">
      <c r="A133" s="53">
        <v>2</v>
      </c>
      <c r="B133" s="54" t="s">
        <v>204</v>
      </c>
      <c r="C133" s="82">
        <v>5</v>
      </c>
      <c r="D133" s="55">
        <v>13.5</v>
      </c>
      <c r="E133" s="55">
        <v>14.25</v>
      </c>
      <c r="F133" s="140"/>
      <c r="G133" s="140"/>
      <c r="H133" s="98"/>
      <c r="I133" s="21"/>
      <c r="J133" s="21"/>
      <c r="K133" s="49" t="s">
        <v>103</v>
      </c>
      <c r="L133" s="50">
        <v>3</v>
      </c>
      <c r="M133" s="18"/>
      <c r="N133" s="57" t="s">
        <v>205</v>
      </c>
      <c r="O133" s="106">
        <v>5.13</v>
      </c>
      <c r="P133" s="97"/>
      <c r="Q133" s="57" t="s">
        <v>205</v>
      </c>
      <c r="R133" s="106">
        <v>10.1</v>
      </c>
      <c r="S133" s="24"/>
      <c r="T133" s="24"/>
      <c r="U133" s="56"/>
    </row>
    <row r="134" spans="1:21" ht="26.1" customHeight="1" thickBot="1">
      <c r="A134" s="53">
        <v>3</v>
      </c>
      <c r="B134" s="57" t="s">
        <v>205</v>
      </c>
      <c r="C134" s="83">
        <v>5</v>
      </c>
      <c r="D134" s="55">
        <v>9</v>
      </c>
      <c r="E134" s="55">
        <v>7.75</v>
      </c>
      <c r="F134" s="140"/>
      <c r="G134" s="140"/>
      <c r="H134" s="98"/>
      <c r="I134" s="21"/>
      <c r="J134" s="21"/>
      <c r="K134" s="58" t="s">
        <v>104</v>
      </c>
      <c r="L134" s="59">
        <v>5</v>
      </c>
      <c r="M134" s="18"/>
      <c r="N134" s="57" t="s">
        <v>206</v>
      </c>
      <c r="O134" s="106">
        <v>5.2</v>
      </c>
      <c r="P134" s="97"/>
      <c r="Q134" s="57" t="s">
        <v>206</v>
      </c>
      <c r="R134" s="106">
        <v>6.4</v>
      </c>
      <c r="S134" s="24"/>
      <c r="T134" s="24"/>
      <c r="U134" s="56"/>
    </row>
    <row r="135" spans="1:21" ht="26.1" customHeight="1" thickTop="1" thickBot="1">
      <c r="A135" s="53">
        <v>4</v>
      </c>
      <c r="B135" s="57" t="s">
        <v>206</v>
      </c>
      <c r="C135" s="83">
        <v>6</v>
      </c>
      <c r="D135" s="55">
        <v>12</v>
      </c>
      <c r="E135" s="55">
        <v>9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11.5</v>
      </c>
      <c r="M135" s="18"/>
      <c r="N135" s="63" t="s">
        <v>265</v>
      </c>
      <c r="O135" s="107">
        <v>4.59</v>
      </c>
      <c r="P135" s="61"/>
      <c r="Q135" s="63" t="s">
        <v>265</v>
      </c>
      <c r="R135" s="107">
        <v>17</v>
      </c>
      <c r="S135" s="24"/>
      <c r="T135" s="24"/>
      <c r="U135" s="56"/>
    </row>
    <row r="136" spans="1:21" ht="26.1" customHeight="1" thickTop="1" thickBot="1">
      <c r="A136" s="62">
        <v>5</v>
      </c>
      <c r="B136" s="63" t="s">
        <v>265</v>
      </c>
      <c r="C136" s="84">
        <v>6</v>
      </c>
      <c r="D136" s="64">
        <v>10.25</v>
      </c>
      <c r="E136" s="64">
        <v>7.5</v>
      </c>
      <c r="F136" s="141"/>
      <c r="G136" s="141"/>
      <c r="H136" s="99"/>
      <c r="I136" s="21"/>
      <c r="J136" s="21"/>
      <c r="K136" s="21"/>
      <c r="L136" s="21"/>
      <c r="M136" s="21"/>
      <c r="N136" s="65" t="s">
        <v>25</v>
      </c>
      <c r="O136" s="119">
        <f>LARGE((O131:O135),1)+LARGE((O131:O135),2)+LARGE((O131:O135),3)+LARGE((O131:O135),4)</f>
        <v>21.709999999999997</v>
      </c>
      <c r="P136" s="24"/>
      <c r="Q136" s="65" t="s">
        <v>25</v>
      </c>
      <c r="R136" s="108">
        <f>SMALL((R131:R135),1)+SMALL((R131:R135),2)+SMALL((R131:R135),3)+SMALL((R131:R135),4)</f>
        <v>30.200000000000003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49.25</v>
      </c>
      <c r="E137" s="120">
        <f>LARGE((E132:E136),1)+LARGE((E132:E136),2)+LARGE((E132:E136),3)+LARGE((E132:E136),4)</f>
        <v>45.5</v>
      </c>
      <c r="F137" s="121">
        <f>L135</f>
        <v>11.5</v>
      </c>
      <c r="G137" s="122">
        <f>U137</f>
        <v>39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RANK(O136,($O$16,$O$26,$O$36,$O$46,$O$56,$O$66,$O$76,$O$86,$O$96,$O$106,$O$116,$O$126,$O$136,$O$146,$O$156,$O$166,$O$176,$O$186,$O$196,$O$206,$O$216),0)</f>
        <v>9</v>
      </c>
      <c r="P137" s="72"/>
      <c r="Q137" s="71" t="s">
        <v>6</v>
      </c>
      <c r="R137" s="123">
        <f>RANK(R136,($R$16,$R$26,$R$36,$R$46,$R$56,$R$66,$R$76,$R$86,$R$96,$R$106,$R$116,$R$126,$R$136,$R$146,$R$156,$R$166,$R$176,$R$186,$R$196,$R$206,$R$216),1)</f>
        <v>10</v>
      </c>
      <c r="S137" s="72"/>
      <c r="T137" s="26" t="s">
        <v>27</v>
      </c>
      <c r="U137" s="124">
        <f>O137+R137+U132</f>
        <v>39</v>
      </c>
    </row>
    <row r="138" spans="1:21" ht="26.1" customHeight="1" thickTop="1" thickBot="1">
      <c r="A138" s="60"/>
      <c r="B138" s="73" t="s">
        <v>21</v>
      </c>
      <c r="C138" s="87"/>
      <c r="D138" s="125">
        <f>RANK(D137,($D$17,$D$27,$D$37,$D$47,$D$57,$D$67,$D$77,$D$87,$D$97,$D$107,$D$117,$D$127,$D$137,$D$147,$D$157,$D$167,$D$177,$D$187,$D$197,$D$207,$D$217),0)</f>
        <v>18</v>
      </c>
      <c r="E138" s="125">
        <f>RANK(E137,($E$17,$E$27,$E$37,$E$47,$E$57,$E$67,$E$77,$E$87,$E$97,$E$107,$E$117,$E$127,$E$137,$E$147,$E$157,$E$167,$E$177,$E$187,$E$197,$E$207,$E$217),0)</f>
        <v>20</v>
      </c>
      <c r="F138" s="125">
        <f>RANK(F137,($F$17,$F$27,$F$37,$F$47,$F$57,$F$67,$F$77,$F$87,$F$97,$F$107,$F$117,$F$127,$F$137,$F$147,$F$157,$F$167,$F$177,$F$187,$F$197,$F$207,$F$217),0)</f>
        <v>14</v>
      </c>
      <c r="G138" s="125">
        <f>RANK(G137,($U$17,$U$27,$U$37,$U$47,$U$57,$U$67,$U$77,$U$87,$U$97,$U$107,$U$117,$U$127,$U$137,$U$147,$U$157,$U$167,$U$177,$U$187,$U$197,$U$207,$U$217),1)</f>
        <v>13</v>
      </c>
      <c r="H138" s="126">
        <f>SUM(D138+E138+F138+G138)</f>
        <v>65</v>
      </c>
      <c r="I138" s="127">
        <f>RANK(H138,($H$18,$H$28,$H$38,$H$48,$H$58,$H$68,$H$78,$H$88,$H$98,$H$108,$H$118,$H$128,$H$138,$H$148,$H$158,$H$168,$H$178,$H$188,$H$198,$H$208,$H$218),1)</f>
        <v>18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105</v>
      </c>
      <c r="C140" s="78"/>
      <c r="D140" s="28"/>
      <c r="E140" s="28"/>
      <c r="F140" s="28"/>
      <c r="G140" s="29"/>
      <c r="H140" s="30"/>
      <c r="I140" s="31"/>
      <c r="J140" s="31"/>
      <c r="K140" s="91" t="s">
        <v>26</v>
      </c>
      <c r="L140" s="32"/>
      <c r="M140" s="31"/>
      <c r="N140" s="92" t="s">
        <v>18</v>
      </c>
      <c r="O140" s="104"/>
      <c r="P140" s="93"/>
      <c r="Q140" s="94" t="s">
        <v>22</v>
      </c>
      <c r="R140" s="104"/>
      <c r="S140" s="33"/>
      <c r="T140" s="34" t="s">
        <v>23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19</v>
      </c>
      <c r="H141" s="41" t="s">
        <v>5</v>
      </c>
      <c r="I141" s="21"/>
      <c r="J141" s="21"/>
      <c r="K141" s="42" t="s">
        <v>13</v>
      </c>
      <c r="L141" s="43">
        <v>4</v>
      </c>
      <c r="M141" s="18"/>
      <c r="N141" s="47" t="s">
        <v>207</v>
      </c>
      <c r="O141" s="105">
        <v>5.63</v>
      </c>
      <c r="P141" s="97"/>
      <c r="Q141" s="47" t="s">
        <v>207</v>
      </c>
      <c r="R141" s="105">
        <v>9.3000000000000007</v>
      </c>
      <c r="S141" s="24"/>
      <c r="T141" s="42" t="s">
        <v>24</v>
      </c>
      <c r="U141" s="45">
        <v>44.7</v>
      </c>
    </row>
    <row r="142" spans="1:21" ht="26.1" customHeight="1" thickBot="1">
      <c r="A142" s="46">
        <v>1</v>
      </c>
      <c r="B142" s="47" t="s">
        <v>207</v>
      </c>
      <c r="C142" s="81">
        <v>5</v>
      </c>
      <c r="D142" s="48">
        <v>15.5</v>
      </c>
      <c r="E142" s="48">
        <v>14</v>
      </c>
      <c r="F142" s="139" t="s">
        <v>15</v>
      </c>
      <c r="G142" s="139" t="s">
        <v>20</v>
      </c>
      <c r="H142" s="96"/>
      <c r="I142" s="21"/>
      <c r="J142" s="21"/>
      <c r="K142" s="49" t="s">
        <v>14</v>
      </c>
      <c r="L142" s="50">
        <v>3.5</v>
      </c>
      <c r="M142" s="18"/>
      <c r="N142" s="54" t="s">
        <v>208</v>
      </c>
      <c r="O142" s="106">
        <v>3.92</v>
      </c>
      <c r="P142" s="97"/>
      <c r="Q142" s="54" t="s">
        <v>208</v>
      </c>
      <c r="R142" s="106">
        <v>15</v>
      </c>
      <c r="S142" s="24"/>
      <c r="T142" s="52" t="s">
        <v>6</v>
      </c>
      <c r="U142" s="117">
        <f>RANK(U141,($U$11,$U$21,$U$31,$U$41,$U$51,$U$61,$U$71,$U$81,$U$91,$U$101,$U$111,$U$121,$U$131,$U$141,$U$151,$U$161,$U$171,$U$181,$U$191,$U$201,$U$211),1)</f>
        <v>15</v>
      </c>
    </row>
    <row r="143" spans="1:21" ht="26.1" customHeight="1" thickTop="1">
      <c r="A143" s="53">
        <v>2</v>
      </c>
      <c r="B143" s="54" t="s">
        <v>208</v>
      </c>
      <c r="C143" s="82">
        <v>6</v>
      </c>
      <c r="D143" s="55">
        <v>13.5</v>
      </c>
      <c r="E143" s="55">
        <v>12.5</v>
      </c>
      <c r="F143" s="140"/>
      <c r="G143" s="140"/>
      <c r="H143" s="98"/>
      <c r="I143" s="21"/>
      <c r="J143" s="21"/>
      <c r="K143" s="49" t="s">
        <v>103</v>
      </c>
      <c r="L143" s="50">
        <v>5</v>
      </c>
      <c r="M143" s="18"/>
      <c r="N143" s="57" t="s">
        <v>209</v>
      </c>
      <c r="O143" s="106">
        <v>4.5999999999999996</v>
      </c>
      <c r="P143" s="97"/>
      <c r="Q143" s="57" t="s">
        <v>209</v>
      </c>
      <c r="R143" s="106">
        <v>11.4</v>
      </c>
      <c r="S143" s="24"/>
      <c r="T143" s="24"/>
      <c r="U143" s="56"/>
    </row>
    <row r="144" spans="1:21" ht="26.1" customHeight="1" thickBot="1">
      <c r="A144" s="53">
        <v>3</v>
      </c>
      <c r="B144" s="57" t="s">
        <v>209</v>
      </c>
      <c r="C144" s="83">
        <v>7</v>
      </c>
      <c r="D144" s="55">
        <v>14.25</v>
      </c>
      <c r="E144" s="55">
        <v>13.5</v>
      </c>
      <c r="F144" s="140"/>
      <c r="G144" s="140"/>
      <c r="H144" s="98"/>
      <c r="I144" s="21"/>
      <c r="J144" s="21"/>
      <c r="K144" s="58" t="s">
        <v>104</v>
      </c>
      <c r="L144" s="59">
        <v>4.5</v>
      </c>
      <c r="M144" s="18"/>
      <c r="N144" s="57" t="s">
        <v>210</v>
      </c>
      <c r="O144" s="106">
        <v>4.82</v>
      </c>
      <c r="P144" s="97"/>
      <c r="Q144" s="57" t="s">
        <v>210</v>
      </c>
      <c r="R144" s="106">
        <v>11</v>
      </c>
      <c r="S144" s="24"/>
      <c r="T144" s="24"/>
      <c r="U144" s="56"/>
    </row>
    <row r="145" spans="1:21" ht="26.1" customHeight="1" thickTop="1" thickBot="1">
      <c r="A145" s="53">
        <v>4</v>
      </c>
      <c r="B145" s="57" t="s">
        <v>210</v>
      </c>
      <c r="C145" s="83">
        <v>5</v>
      </c>
      <c r="D145" s="55">
        <v>13</v>
      </c>
      <c r="E145" s="55">
        <v>13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12.25</v>
      </c>
      <c r="M145" s="18"/>
      <c r="N145" s="63" t="s">
        <v>239</v>
      </c>
      <c r="O145" s="107">
        <v>5.7</v>
      </c>
      <c r="P145" s="61"/>
      <c r="Q145" s="63" t="s">
        <v>239</v>
      </c>
      <c r="R145" s="107">
        <v>7.4</v>
      </c>
      <c r="S145" s="24"/>
      <c r="T145" s="24"/>
      <c r="U145" s="56"/>
    </row>
    <row r="146" spans="1:21" ht="26.1" customHeight="1" thickTop="1" thickBot="1">
      <c r="A146" s="62">
        <v>5</v>
      </c>
      <c r="B146" s="63" t="s">
        <v>239</v>
      </c>
      <c r="C146" s="84">
        <v>7</v>
      </c>
      <c r="D146" s="64">
        <v>13.25</v>
      </c>
      <c r="E146" s="64">
        <v>13</v>
      </c>
      <c r="F146" s="141"/>
      <c r="G146" s="141"/>
      <c r="H146" s="99"/>
      <c r="I146" s="21"/>
      <c r="J146" s="21"/>
      <c r="K146" s="21"/>
      <c r="L146" s="21"/>
      <c r="M146" s="21"/>
      <c r="N146" s="65" t="s">
        <v>25</v>
      </c>
      <c r="O146" s="119">
        <f>LARGE((O141:O145),1)+LARGE((O141:O145),2)+LARGE((O141:O145),3)+LARGE((O141:O145),4)</f>
        <v>20.75</v>
      </c>
      <c r="P146" s="24"/>
      <c r="Q146" s="65" t="s">
        <v>25</v>
      </c>
      <c r="R146" s="108">
        <f>SMALL((R141:R145),1)+SMALL((R141:R145),2)+SMALL((R141:R145),3)+SMALL((R141:R145),4)</f>
        <v>39.1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56.5</v>
      </c>
      <c r="E147" s="120">
        <f>LARGE((E142:E146),1)+LARGE((E142:E146),2)+LARGE((E142:E146),3)+LARGE((E142:E146),4)</f>
        <v>53.5</v>
      </c>
      <c r="F147" s="121">
        <f>L145</f>
        <v>12.25</v>
      </c>
      <c r="G147" s="122">
        <f>U147</f>
        <v>48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RANK(O146,($O$16,$O$26,$O$36,$O$46,$O$56,$O$66,$O$76,$O$86,$O$96,$O$106,$O$116,$O$126,$O$136,$O$146,$O$156,$O$166,$O$176,$O$186,$O$196,$O$206,$O$216),0)</f>
        <v>14</v>
      </c>
      <c r="P147" s="72"/>
      <c r="Q147" s="71" t="s">
        <v>6</v>
      </c>
      <c r="R147" s="123">
        <f>RANK(R146,($R$16,$R$26,$R$36,$R$46,$R$56,$R$66,$R$76,$R$86,$R$96,$R$106,$R$116,$R$126,$R$136,$R$146,$R$156,$R$166,$R$176,$R$186,$R$196,$R$206,$R$216),1)</f>
        <v>19</v>
      </c>
      <c r="S147" s="72"/>
      <c r="T147" s="26" t="s">
        <v>27</v>
      </c>
      <c r="U147" s="124">
        <f>O147+R147+U142</f>
        <v>48</v>
      </c>
    </row>
    <row r="148" spans="1:21" ht="26.1" customHeight="1" thickTop="1" thickBot="1">
      <c r="A148" s="60"/>
      <c r="B148" s="73" t="s">
        <v>21</v>
      </c>
      <c r="C148" s="87"/>
      <c r="D148" s="125">
        <f>RANK(D147,($D$17,$D$27,$D$37,$D$47,$D$57,$D$67,$D$77,$D$87,$D$97,$D$107,$D$117,$D$127,$D$137,$D$147,$D$157,$D$167,$D$177,$D$187,$D$197,$D$207,$D$217),0)</f>
        <v>12</v>
      </c>
      <c r="E148" s="125">
        <f>RANK(E147,($E$17,$E$27,$E$37,$E$47,$E$57,$E$67,$E$77,$E$87,$E$97,$E$107,$E$117,$E$127,$E$137,$E$147,$E$157,$E$167,$E$177,$E$187,$E$197,$E$207,$E$217),0)</f>
        <v>16</v>
      </c>
      <c r="F148" s="125">
        <f>RANK(F147,($F$17,$F$27,$F$37,$F$47,$F$57,$F$67,$F$77,$F$87,$F$97,$F$107,$F$117,$F$127,$F$137,$F$147,$F$157,$F$167,$F$177,$F$187,$F$197,$F$207,$F$217),0)</f>
        <v>12</v>
      </c>
      <c r="G148" s="125">
        <f>RANK(G147,($U$17,$U$27,$U$37,$U$47,$U$57,$U$67,$U$77,$U$87,$U$97,$U$107,$U$117,$U$127,$U$137,$U$147,$U$157,$U$167,$U$177,$U$187,$U$197,$U$207,$U$217),1)</f>
        <v>18</v>
      </c>
      <c r="H148" s="126">
        <f>SUM(D148+E148+F148+G148)</f>
        <v>58</v>
      </c>
      <c r="I148" s="127">
        <f>RANK(H148,($H$18,$H$28,$H$38,$H$48,$H$58,$H$68,$H$78,$H$88,$H$98,$H$108,$H$118,$H$128,$H$138,$H$148,$H$158,$H$168,$H$178,$H$188,$H$198,$H$208,$H$218),1)</f>
        <v>16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139</v>
      </c>
      <c r="C150" s="78"/>
      <c r="D150" s="28"/>
      <c r="E150" s="28"/>
      <c r="F150" s="28"/>
      <c r="G150" s="29"/>
      <c r="H150" s="30"/>
      <c r="I150" s="31"/>
      <c r="J150" s="31"/>
      <c r="K150" s="91" t="s">
        <v>26</v>
      </c>
      <c r="L150" s="32"/>
      <c r="M150" s="31"/>
      <c r="N150" s="92" t="s">
        <v>18</v>
      </c>
      <c r="O150" s="104"/>
      <c r="P150" s="93"/>
      <c r="Q150" s="94" t="s">
        <v>22</v>
      </c>
      <c r="R150" s="104"/>
      <c r="S150" s="33"/>
      <c r="T150" s="34" t="s">
        <v>23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19</v>
      </c>
      <c r="H151" s="41" t="s">
        <v>5</v>
      </c>
      <c r="I151" s="21"/>
      <c r="J151" s="21"/>
      <c r="K151" s="42" t="s">
        <v>13</v>
      </c>
      <c r="L151" s="43">
        <v>4</v>
      </c>
      <c r="M151" s="18"/>
      <c r="N151" s="47" t="s">
        <v>234</v>
      </c>
      <c r="O151" s="105">
        <v>4.45</v>
      </c>
      <c r="P151" s="97"/>
      <c r="Q151" s="47" t="s">
        <v>234</v>
      </c>
      <c r="R151" s="105">
        <v>6</v>
      </c>
      <c r="S151" s="24"/>
      <c r="T151" s="42" t="s">
        <v>24</v>
      </c>
      <c r="U151" s="45">
        <v>44.3</v>
      </c>
    </row>
    <row r="152" spans="1:21" ht="26.1" customHeight="1" thickBot="1">
      <c r="A152" s="46">
        <v>1</v>
      </c>
      <c r="B152" s="47" t="s">
        <v>234</v>
      </c>
      <c r="C152" s="81">
        <v>4</v>
      </c>
      <c r="D152" s="48">
        <v>15</v>
      </c>
      <c r="E152" s="48">
        <v>16.75</v>
      </c>
      <c r="F152" s="139" t="s">
        <v>15</v>
      </c>
      <c r="G152" s="139" t="s">
        <v>20</v>
      </c>
      <c r="H152" s="96"/>
      <c r="I152" s="21"/>
      <c r="J152" s="21"/>
      <c r="K152" s="49" t="s">
        <v>14</v>
      </c>
      <c r="L152" s="50">
        <v>5.5</v>
      </c>
      <c r="M152" s="18"/>
      <c r="N152" s="54" t="s">
        <v>235</v>
      </c>
      <c r="O152" s="106">
        <v>5.22</v>
      </c>
      <c r="P152" s="97"/>
      <c r="Q152" s="54" t="s">
        <v>235</v>
      </c>
      <c r="R152" s="106">
        <v>7.7</v>
      </c>
      <c r="S152" s="24"/>
      <c r="T152" s="52" t="s">
        <v>6</v>
      </c>
      <c r="U152" s="117">
        <f>RANK(U151,($U$11,$U$21,$U$31,$U$41,$U$51,$U$61,$U$71,$U$81,$U$91,$U$101,$U$111,$U$121,$U$131,$U$141,$U$151,$U$161,$U$171,$U$181,$U$191,$U$201,$U$211),1)</f>
        <v>12</v>
      </c>
    </row>
    <row r="153" spans="1:21" ht="26.1" customHeight="1" thickTop="1">
      <c r="A153" s="53">
        <v>2</v>
      </c>
      <c r="B153" s="54" t="s">
        <v>235</v>
      </c>
      <c r="C153" s="82">
        <v>4</v>
      </c>
      <c r="D153" s="55">
        <v>13.75</v>
      </c>
      <c r="E153" s="55">
        <v>15.5</v>
      </c>
      <c r="F153" s="140"/>
      <c r="G153" s="140"/>
      <c r="H153" s="98"/>
      <c r="I153" s="21"/>
      <c r="J153" s="21"/>
      <c r="K153" s="49" t="s">
        <v>103</v>
      </c>
      <c r="L153" s="50">
        <v>5</v>
      </c>
      <c r="M153" s="18"/>
      <c r="N153" s="57" t="s">
        <v>236</v>
      </c>
      <c r="O153" s="106">
        <v>4.9000000000000004</v>
      </c>
      <c r="P153" s="97"/>
      <c r="Q153" s="57" t="s">
        <v>236</v>
      </c>
      <c r="R153" s="106">
        <v>7.5</v>
      </c>
      <c r="S153" s="24"/>
      <c r="T153" s="24"/>
      <c r="U153" s="56"/>
    </row>
    <row r="154" spans="1:21" ht="26.1" customHeight="1" thickBot="1">
      <c r="A154" s="53">
        <v>3</v>
      </c>
      <c r="B154" s="57" t="s">
        <v>236</v>
      </c>
      <c r="C154" s="83">
        <v>5</v>
      </c>
      <c r="D154" s="55">
        <v>14</v>
      </c>
      <c r="E154" s="55">
        <v>16.5</v>
      </c>
      <c r="F154" s="140"/>
      <c r="G154" s="140"/>
      <c r="H154" s="98"/>
      <c r="I154" s="21"/>
      <c r="J154" s="21"/>
      <c r="K154" s="58" t="s">
        <v>104</v>
      </c>
      <c r="L154" s="59">
        <v>3.5</v>
      </c>
      <c r="M154" s="18"/>
      <c r="N154" s="57" t="s">
        <v>237</v>
      </c>
      <c r="O154" s="106">
        <v>4.6500000000000004</v>
      </c>
      <c r="P154" s="97"/>
      <c r="Q154" s="57" t="s">
        <v>237</v>
      </c>
      <c r="R154" s="106">
        <v>10.5</v>
      </c>
      <c r="S154" s="24"/>
      <c r="T154" s="24"/>
      <c r="U154" s="56"/>
    </row>
    <row r="155" spans="1:21" ht="26.1" customHeight="1" thickTop="1" thickBot="1">
      <c r="A155" s="53">
        <v>4</v>
      </c>
      <c r="B155" s="57" t="s">
        <v>237</v>
      </c>
      <c r="C155" s="83">
        <v>5</v>
      </c>
      <c r="D155" s="55">
        <v>13</v>
      </c>
      <c r="E155" s="55">
        <v>12.75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13.75</v>
      </c>
      <c r="M155" s="18"/>
      <c r="N155" s="63" t="s">
        <v>238</v>
      </c>
      <c r="O155" s="107">
        <v>4.4000000000000004</v>
      </c>
      <c r="P155" s="61"/>
      <c r="Q155" s="63" t="s">
        <v>238</v>
      </c>
      <c r="R155" s="107">
        <v>12.9</v>
      </c>
      <c r="S155" s="24"/>
      <c r="T155" s="24"/>
      <c r="U155" s="56"/>
    </row>
    <row r="156" spans="1:21" ht="26.1" customHeight="1" thickTop="1" thickBot="1">
      <c r="A156" s="62">
        <v>5</v>
      </c>
      <c r="B156" s="63" t="s">
        <v>238</v>
      </c>
      <c r="C156" s="84">
        <v>6</v>
      </c>
      <c r="D156" s="64">
        <v>11.75</v>
      </c>
      <c r="E156" s="64">
        <v>13.5</v>
      </c>
      <c r="F156" s="141"/>
      <c r="G156" s="141"/>
      <c r="H156" s="99"/>
      <c r="I156" s="21"/>
      <c r="J156" s="21"/>
      <c r="K156" s="21"/>
      <c r="L156" s="21"/>
      <c r="M156" s="21"/>
      <c r="N156" s="65" t="s">
        <v>25</v>
      </c>
      <c r="O156" s="119">
        <f>LARGE((O151:O155),1)+LARGE((O151:O155),2)+LARGE((O151:O155),3)+LARGE((O151:O155),4)</f>
        <v>19.220000000000002</v>
      </c>
      <c r="P156" s="24"/>
      <c r="Q156" s="65" t="s">
        <v>25</v>
      </c>
      <c r="R156" s="108">
        <f>SMALL((R151:R155),1)+SMALL((R151:R155),2)+SMALL((R151:R155),3)+SMALL((R151:R155),4)</f>
        <v>31.7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55.75</v>
      </c>
      <c r="E157" s="120">
        <f>LARGE((E152:E156),1)+LARGE((E152:E156),2)+LARGE((E152:E156),3)+LARGE((E152:E156),4)</f>
        <v>62.25</v>
      </c>
      <c r="F157" s="121">
        <f>L155</f>
        <v>13.75</v>
      </c>
      <c r="G157" s="122">
        <f>U157</f>
        <v>42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RANK(O156,($O$16,$O$26,$O$36,$O$46,$O$56,$O$66,$O$76,$O$86,$O$96,$O$106,$O$116,$O$126,$O$136,$O$146,$O$156,$O$166,$O$176,$O$186,$O$196,$O$206,$O$216),0)</f>
        <v>17</v>
      </c>
      <c r="P157" s="72"/>
      <c r="Q157" s="71" t="s">
        <v>6</v>
      </c>
      <c r="R157" s="123">
        <f>RANK(R156,($R$16,$R$26,$R$36,$R$46,$R$56,$R$66,$R$76,$R$86,$R$96,$R$106,$R$116,$R$126,$R$136,$R$146,$R$156,$R$166,$R$176,$R$186,$R$196,$R$206,$R$216),1)</f>
        <v>13</v>
      </c>
      <c r="S157" s="72"/>
      <c r="T157" s="26" t="s">
        <v>27</v>
      </c>
      <c r="U157" s="124">
        <f>O157+R157+U152</f>
        <v>42</v>
      </c>
    </row>
    <row r="158" spans="1:21" ht="26.1" customHeight="1" thickTop="1" thickBot="1">
      <c r="A158" s="60"/>
      <c r="B158" s="73" t="s">
        <v>21</v>
      </c>
      <c r="C158" s="87"/>
      <c r="D158" s="125">
        <f>RANK(D157,($D$17,$D$27,$D$37,$D$47,$D$57,$D$67,$D$77,$D$87,$D$97,$D$107,$D$117,$D$127,$D$137,$D$147,$D$157,$D$167,$D$177,$D$187,$D$197,$D$207,$D$217),0)</f>
        <v>13</v>
      </c>
      <c r="E158" s="125">
        <f>RANK(E157,($E$17,$E$27,$E$37,$E$47,$E$57,$E$67,$E$77,$E$87,$E$97,$E$107,$E$117,$E$127,$E$137,$E$147,$E$157,$E$167,$E$177,$E$187,$E$197,$E$207,$E$217),0)</f>
        <v>7</v>
      </c>
      <c r="F158" s="125">
        <f>RANK(F157,($F$17,$F$27,$F$37,$F$47,$F$57,$F$67,$F$77,$F$87,$F$97,$F$107,$F$117,$F$127,$F$137,$F$147,$F$157,$F$167,$F$177,$F$187,$F$197,$F$207,$F$217),0)</f>
        <v>8</v>
      </c>
      <c r="G158" s="125">
        <f>RANK(G157,($U$17,$U$27,$U$37,$U$47,$U$57,$U$67,$U$77,$U$87,$U$97,$U$107,$U$117,$U$127,$U$137,$U$147,$U$157,$U$167,$U$177,$U$187,$U$197,$U$207,$U$217),1)</f>
        <v>15</v>
      </c>
      <c r="H158" s="126">
        <f>SUM(D158+E158+F158+G158)</f>
        <v>43</v>
      </c>
      <c r="I158" s="127">
        <f>RANK(H158,($H$18,$H$28,$H$38,$H$48,$H$58,$H$68,$H$78,$H$88,$H$98,$H$108,$H$118,$H$128,$H$138,$H$148,$H$158,$H$168,$H$178,$H$188,$H$198,$H$208,$H$218),1)</f>
        <v>12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thickBot="1"/>
    <row r="160" spans="1:21" ht="26.1" customHeight="1" thickTop="1" thickBot="1">
      <c r="A160" s="26"/>
      <c r="B160" s="135" t="s">
        <v>140</v>
      </c>
      <c r="C160" s="78"/>
      <c r="D160" s="28"/>
      <c r="E160" s="28"/>
      <c r="F160" s="28"/>
      <c r="G160" s="29"/>
      <c r="H160" s="30"/>
      <c r="I160" s="31"/>
      <c r="J160" s="31"/>
      <c r="K160" s="91" t="s">
        <v>26</v>
      </c>
      <c r="L160" s="32"/>
      <c r="M160" s="31"/>
      <c r="N160" s="92" t="s">
        <v>18</v>
      </c>
      <c r="O160" s="104"/>
      <c r="P160" s="93"/>
      <c r="Q160" s="94" t="s">
        <v>22</v>
      </c>
      <c r="R160" s="104"/>
      <c r="S160" s="33"/>
      <c r="T160" s="34" t="s">
        <v>23</v>
      </c>
      <c r="U160" s="35"/>
    </row>
    <row r="161" spans="1:21" ht="26.1" customHeight="1" thickTop="1" thickBot="1">
      <c r="A161" s="36"/>
      <c r="B161" s="37" t="s">
        <v>7</v>
      </c>
      <c r="C161" s="79" t="s">
        <v>8</v>
      </c>
      <c r="D161" s="38" t="s">
        <v>11</v>
      </c>
      <c r="E161" s="38" t="s">
        <v>12</v>
      </c>
      <c r="F161" s="39" t="s">
        <v>15</v>
      </c>
      <c r="G161" s="40" t="s">
        <v>19</v>
      </c>
      <c r="H161" s="41" t="s">
        <v>5</v>
      </c>
      <c r="I161" s="21"/>
      <c r="J161" s="21"/>
      <c r="K161" s="42" t="s">
        <v>13</v>
      </c>
      <c r="L161" s="43">
        <v>3.5</v>
      </c>
      <c r="M161" s="18"/>
      <c r="N161" s="47" t="s">
        <v>211</v>
      </c>
      <c r="O161" s="105">
        <v>5.21</v>
      </c>
      <c r="P161" s="97"/>
      <c r="Q161" s="47" t="s">
        <v>211</v>
      </c>
      <c r="R161" s="105">
        <v>8.6999999999999993</v>
      </c>
      <c r="S161" s="24"/>
      <c r="T161" s="42" t="s">
        <v>24</v>
      </c>
      <c r="U161" s="45">
        <v>42.68</v>
      </c>
    </row>
    <row r="162" spans="1:21" ht="26.1" customHeight="1" thickBot="1">
      <c r="A162" s="46">
        <v>1</v>
      </c>
      <c r="B162" s="47" t="s">
        <v>211</v>
      </c>
      <c r="C162" s="81">
        <v>6</v>
      </c>
      <c r="D162" s="48">
        <v>13.75</v>
      </c>
      <c r="E162" s="48">
        <v>12.5</v>
      </c>
      <c r="F162" s="139" t="s">
        <v>15</v>
      </c>
      <c r="G162" s="139" t="s">
        <v>20</v>
      </c>
      <c r="H162" s="96"/>
      <c r="I162" s="21"/>
      <c r="J162" s="21"/>
      <c r="K162" s="49" t="s">
        <v>14</v>
      </c>
      <c r="L162" s="50">
        <v>4.5</v>
      </c>
      <c r="M162" s="18"/>
      <c r="N162" s="54" t="s">
        <v>212</v>
      </c>
      <c r="O162" s="106">
        <v>4.95</v>
      </c>
      <c r="P162" s="97"/>
      <c r="Q162" s="54" t="s">
        <v>212</v>
      </c>
      <c r="R162" s="106">
        <v>6.8</v>
      </c>
      <c r="S162" s="24"/>
      <c r="T162" s="52" t="s">
        <v>6</v>
      </c>
      <c r="U162" s="117">
        <f>RANK(U161,($U$11,$U$21,$U$31,$U$41,$U$51,$U$61,$U$71,$U$81,$U$91,$U$101,$U$111,$U$121,$U$131,$U$141,$U$151,$U$161,$U$171,$U$181,$U$191,$U$201,$U$211),1)</f>
        <v>6</v>
      </c>
    </row>
    <row r="163" spans="1:21" ht="26.1" customHeight="1" thickTop="1">
      <c r="A163" s="53">
        <v>2</v>
      </c>
      <c r="B163" s="54" t="s">
        <v>212</v>
      </c>
      <c r="C163" s="82">
        <v>5</v>
      </c>
      <c r="D163" s="55">
        <v>13.5</v>
      </c>
      <c r="E163" s="55">
        <v>12.75</v>
      </c>
      <c r="F163" s="140"/>
      <c r="G163" s="140"/>
      <c r="H163" s="98"/>
      <c r="I163" s="21"/>
      <c r="J163" s="21"/>
      <c r="K163" s="49" t="s">
        <v>103</v>
      </c>
      <c r="L163" s="50">
        <v>4</v>
      </c>
      <c r="M163" s="18"/>
      <c r="N163" s="57" t="s">
        <v>213</v>
      </c>
      <c r="O163" s="106">
        <v>5.8</v>
      </c>
      <c r="P163" s="97"/>
      <c r="Q163" s="57" t="s">
        <v>213</v>
      </c>
      <c r="R163" s="106">
        <v>6.9</v>
      </c>
      <c r="S163" s="24"/>
      <c r="T163" s="24"/>
      <c r="U163" s="56"/>
    </row>
    <row r="164" spans="1:21" ht="26.1" customHeight="1" thickBot="1">
      <c r="A164" s="53">
        <v>3</v>
      </c>
      <c r="B164" s="57" t="s">
        <v>213</v>
      </c>
      <c r="C164" s="83">
        <v>4</v>
      </c>
      <c r="D164" s="55">
        <v>14.25</v>
      </c>
      <c r="E164" s="55">
        <v>13</v>
      </c>
      <c r="F164" s="140"/>
      <c r="G164" s="140"/>
      <c r="H164" s="98"/>
      <c r="I164" s="21"/>
      <c r="J164" s="21"/>
      <c r="K164" s="58" t="s">
        <v>104</v>
      </c>
      <c r="L164" s="59">
        <v>3</v>
      </c>
      <c r="M164" s="18"/>
      <c r="N164" s="57" t="s">
        <v>214</v>
      </c>
      <c r="O164" s="106">
        <v>4.9000000000000004</v>
      </c>
      <c r="P164" s="97"/>
      <c r="Q164" s="57" t="s">
        <v>214</v>
      </c>
      <c r="R164" s="106">
        <v>8.6999999999999993</v>
      </c>
      <c r="S164" s="24"/>
      <c r="T164" s="24"/>
      <c r="U164" s="56"/>
    </row>
    <row r="165" spans="1:21" ht="26.1" customHeight="1" thickTop="1" thickBot="1">
      <c r="A165" s="53">
        <v>4</v>
      </c>
      <c r="B165" s="57" t="s">
        <v>214</v>
      </c>
      <c r="C165" s="83">
        <v>6</v>
      </c>
      <c r="D165" s="55">
        <v>13</v>
      </c>
      <c r="E165" s="55">
        <v>10.75</v>
      </c>
      <c r="F165" s="140"/>
      <c r="G165" s="140"/>
      <c r="H165" s="98"/>
      <c r="I165" s="21"/>
      <c r="J165" s="21"/>
      <c r="K165" s="26" t="s">
        <v>0</v>
      </c>
      <c r="L165" s="118">
        <f>L161+L162+(L163+L164)/2</f>
        <v>11.5</v>
      </c>
      <c r="M165" s="18"/>
      <c r="N165" s="63" t="s">
        <v>215</v>
      </c>
      <c r="O165" s="107">
        <v>5.15</v>
      </c>
      <c r="P165" s="61"/>
      <c r="Q165" s="63" t="s">
        <v>215</v>
      </c>
      <c r="R165" s="107">
        <v>30</v>
      </c>
      <c r="S165" s="24"/>
      <c r="T165" s="24"/>
      <c r="U165" s="56"/>
    </row>
    <row r="166" spans="1:21" ht="26.1" customHeight="1" thickTop="1" thickBot="1">
      <c r="A166" s="62">
        <v>5</v>
      </c>
      <c r="B166" s="63" t="s">
        <v>215</v>
      </c>
      <c r="C166" s="84">
        <v>4</v>
      </c>
      <c r="D166" s="64">
        <v>10.5</v>
      </c>
      <c r="E166" s="64">
        <v>10.25</v>
      </c>
      <c r="F166" s="141"/>
      <c r="G166" s="141"/>
      <c r="H166" s="99"/>
      <c r="I166" s="21"/>
      <c r="J166" s="21"/>
      <c r="K166" s="21"/>
      <c r="L166" s="21"/>
      <c r="M166" s="21"/>
      <c r="N166" s="65" t="s">
        <v>25</v>
      </c>
      <c r="O166" s="119">
        <f>LARGE((O161:O165),1)+LARGE((O161:O165),2)+LARGE((O161:O165),3)+LARGE((O161:O165),4)</f>
        <v>21.11</v>
      </c>
      <c r="P166" s="24"/>
      <c r="Q166" s="65" t="s">
        <v>25</v>
      </c>
      <c r="R166" s="108">
        <f>SMALL((R161:R165),1)+SMALL((R161:R165),2)+SMALL((R161:R165),3)+SMALL((R161:R165),4)</f>
        <v>31.099999999999998</v>
      </c>
      <c r="S166" s="24"/>
      <c r="T166" s="24"/>
      <c r="U166" s="56"/>
    </row>
    <row r="167" spans="1:21" ht="26.1" customHeight="1" thickTop="1" thickBot="1">
      <c r="A167" s="66"/>
      <c r="B167" s="67" t="s">
        <v>5</v>
      </c>
      <c r="C167" s="86"/>
      <c r="D167" s="120">
        <f>LARGE((D162:D166),1)+LARGE((D162:D166),2)+LARGE((D162:D166),3)+LARGE((D162:D166),4)</f>
        <v>54.5</v>
      </c>
      <c r="E167" s="120">
        <f>LARGE((E162:E166),1)+LARGE((E162:E166),2)+LARGE((E162:E166),3)+LARGE((E162:E166),4)</f>
        <v>49</v>
      </c>
      <c r="F167" s="121">
        <f>L165</f>
        <v>11.5</v>
      </c>
      <c r="G167" s="122">
        <f>U167</f>
        <v>29</v>
      </c>
      <c r="H167" s="100"/>
      <c r="I167" s="21"/>
      <c r="J167" s="21"/>
      <c r="K167" s="21"/>
      <c r="L167" s="21"/>
      <c r="M167" s="21"/>
      <c r="N167" s="71" t="s">
        <v>6</v>
      </c>
      <c r="O167" s="123">
        <f>RANK(O166,($O$16,$O$26,$O$36,$O$46,$O$56,$O$66,$O$76,$O$86,$O$96,$O$106,$O$116,$O$126,$O$136,$O$146,$O$156,$O$166,$O$176,$O$186,$O$196,$O$206,$O$216),0)</f>
        <v>11</v>
      </c>
      <c r="P167" s="72"/>
      <c r="Q167" s="71" t="s">
        <v>6</v>
      </c>
      <c r="R167" s="123">
        <f>RANK(R166,($R$16,$R$26,$R$36,$R$46,$R$56,$R$66,$R$76,$R$86,$R$96,$R$106,$R$116,$R$126,$R$136,$R$146,$R$156,$R$166,$R$176,$R$186,$R$196,$R$206,$R$216),1)</f>
        <v>12</v>
      </c>
      <c r="S167" s="72"/>
      <c r="T167" s="26" t="s">
        <v>27</v>
      </c>
      <c r="U167" s="124">
        <f>O167+R167+U162</f>
        <v>29</v>
      </c>
    </row>
    <row r="168" spans="1:21" ht="26.1" customHeight="1" thickTop="1" thickBot="1">
      <c r="A168" s="60"/>
      <c r="B168" s="73" t="s">
        <v>21</v>
      </c>
      <c r="C168" s="87"/>
      <c r="D168" s="125">
        <f>RANK(D167,($D$17,$D$27,$D$37,$D$47,$D$57,$D$67,$D$77,$D$87,$D$97,$D$107,$D$117,$D$127,$D$137,$D$147,$D$157,$D$167,$D$177,$D$187,$D$197,$D$207,$D$217),0)</f>
        <v>17</v>
      </c>
      <c r="E168" s="125">
        <f>RANK(E167,($E$17,$E$27,$E$37,$E$47,$E$57,$E$67,$E$77,$E$87,$E$97,$E$107,$E$117,$E$127,$E$137,$E$147,$E$157,$E$167,$E$177,$E$187,$E$197,$E$207,$E$217),0)</f>
        <v>18</v>
      </c>
      <c r="F168" s="125">
        <f>RANK(F167,($F$17,$F$27,$F$37,$F$47,$F$57,$F$67,$F$77,$F$87,$F$97,$F$107,$F$117,$F$127,$F$137,$F$147,$F$157,$F$167,$F$177,$F$187,$F$197,$F$207,$F$217),0)</f>
        <v>14</v>
      </c>
      <c r="G168" s="125">
        <f>RANK(G167,($U$17,$U$27,$U$37,$U$47,$U$57,$U$67,$U$77,$U$87,$U$97,$U$107,$U$117,$U$127,$U$137,$U$147,$U$157,$U$167,$U$177,$U$187,$U$197,$U$207,$U$217),1)</f>
        <v>9</v>
      </c>
      <c r="H168" s="126">
        <f>SUM(D168+E168+F168+G168)</f>
        <v>58</v>
      </c>
      <c r="I168" s="127">
        <f>RANK(H168,($H$18,$H$28,$H$38,$H$48,$H$58,$H$68,$H$78,$H$88,$H$98,$H$108,$H$118,$H$128,$H$138,$H$148,$H$158,$H$168,$H$178,$H$188,$H$198,$H$208,$H$218),1)</f>
        <v>16</v>
      </c>
      <c r="J168" s="88"/>
      <c r="K168" s="21"/>
      <c r="L168" s="21"/>
      <c r="M168" s="21"/>
      <c r="N168" s="21"/>
      <c r="O168" s="19"/>
      <c r="P168" s="21"/>
      <c r="Q168" s="21"/>
      <c r="R168" s="19"/>
      <c r="S168" s="21"/>
      <c r="T168" s="21"/>
      <c r="U168" s="21"/>
    </row>
    <row r="169" spans="1:21" ht="26.1" customHeight="1" thickTop="1" thickBot="1"/>
    <row r="170" spans="1:21" ht="26.1" customHeight="1" thickTop="1" thickBot="1">
      <c r="A170" s="26"/>
      <c r="B170" s="27" t="s">
        <v>141</v>
      </c>
      <c r="C170" s="78"/>
      <c r="D170" s="28"/>
      <c r="E170" s="28"/>
      <c r="F170" s="28"/>
      <c r="G170" s="29"/>
      <c r="H170" s="30"/>
      <c r="I170" s="31"/>
      <c r="J170" s="31"/>
      <c r="K170" s="91" t="s">
        <v>26</v>
      </c>
      <c r="L170" s="32"/>
      <c r="M170" s="31"/>
      <c r="N170" s="92" t="s">
        <v>18</v>
      </c>
      <c r="O170" s="104"/>
      <c r="P170" s="93"/>
      <c r="Q170" s="94" t="s">
        <v>22</v>
      </c>
      <c r="R170" s="104"/>
      <c r="S170" s="33"/>
      <c r="T170" s="34" t="s">
        <v>23</v>
      </c>
      <c r="U170" s="35"/>
    </row>
    <row r="171" spans="1:21" ht="26.1" customHeight="1" thickTop="1" thickBot="1">
      <c r="A171" s="36"/>
      <c r="B171" s="37" t="s">
        <v>7</v>
      </c>
      <c r="C171" s="79" t="s">
        <v>8</v>
      </c>
      <c r="D171" s="38" t="s">
        <v>11</v>
      </c>
      <c r="E171" s="38" t="s">
        <v>12</v>
      </c>
      <c r="F171" s="39" t="s">
        <v>15</v>
      </c>
      <c r="G171" s="40" t="s">
        <v>19</v>
      </c>
      <c r="H171" s="41" t="s">
        <v>5</v>
      </c>
      <c r="I171" s="21"/>
      <c r="J171" s="21"/>
      <c r="K171" s="42" t="s">
        <v>13</v>
      </c>
      <c r="L171" s="43">
        <v>2.5</v>
      </c>
      <c r="M171" s="18"/>
      <c r="N171" s="47" t="s">
        <v>216</v>
      </c>
      <c r="O171" s="105">
        <v>5.28</v>
      </c>
      <c r="P171" s="97"/>
      <c r="Q171" s="47" t="s">
        <v>216</v>
      </c>
      <c r="R171" s="105">
        <v>8.4</v>
      </c>
      <c r="S171" s="24"/>
      <c r="T171" s="42" t="s">
        <v>24</v>
      </c>
      <c r="U171" s="45">
        <v>47.1</v>
      </c>
    </row>
    <row r="172" spans="1:21" ht="26.1" customHeight="1" thickBot="1">
      <c r="A172" s="46">
        <v>1</v>
      </c>
      <c r="B172" s="47" t="s">
        <v>216</v>
      </c>
      <c r="C172" s="81">
        <v>4</v>
      </c>
      <c r="D172" s="48">
        <v>12</v>
      </c>
      <c r="E172" s="48">
        <v>11.25</v>
      </c>
      <c r="F172" s="139" t="s">
        <v>15</v>
      </c>
      <c r="G172" s="139" t="s">
        <v>20</v>
      </c>
      <c r="H172" s="96"/>
      <c r="I172" s="21"/>
      <c r="J172" s="21"/>
      <c r="K172" s="49" t="s">
        <v>14</v>
      </c>
      <c r="L172" s="50">
        <v>3</v>
      </c>
      <c r="M172" s="18"/>
      <c r="N172" s="54" t="s">
        <v>217</v>
      </c>
      <c r="O172" s="106">
        <v>3.98</v>
      </c>
      <c r="P172" s="97"/>
      <c r="Q172" s="54" t="s">
        <v>217</v>
      </c>
      <c r="R172" s="106">
        <v>30</v>
      </c>
      <c r="S172" s="24"/>
      <c r="T172" s="52" t="s">
        <v>6</v>
      </c>
      <c r="U172" s="117">
        <f>RANK(U171,($U$11,$U$21,$U$31,$U$41,$U$51,$U$61,$U$71,$U$81,$U$91,$U$101,$U$111,$U$121,$U$131,$U$141,$U$151,$U$161,$U$171,$U$181,$U$191,$U$201,$U$211),1)</f>
        <v>21</v>
      </c>
    </row>
    <row r="173" spans="1:21" ht="26.1" customHeight="1" thickTop="1">
      <c r="A173" s="53">
        <v>2</v>
      </c>
      <c r="B173" s="54" t="s">
        <v>217</v>
      </c>
      <c r="C173" s="82">
        <v>4</v>
      </c>
      <c r="D173" s="55">
        <v>11.75</v>
      </c>
      <c r="E173" s="55">
        <v>8.75</v>
      </c>
      <c r="F173" s="140"/>
      <c r="G173" s="140"/>
      <c r="H173" s="98"/>
      <c r="I173" s="21"/>
      <c r="J173" s="21"/>
      <c r="K173" s="49" t="s">
        <v>103</v>
      </c>
      <c r="L173" s="50">
        <v>4</v>
      </c>
      <c r="M173" s="18"/>
      <c r="N173" s="57" t="s">
        <v>218</v>
      </c>
      <c r="O173" s="106">
        <v>5.22</v>
      </c>
      <c r="P173" s="97"/>
      <c r="Q173" s="57" t="s">
        <v>218</v>
      </c>
      <c r="R173" s="106">
        <v>8.8000000000000007</v>
      </c>
      <c r="S173" s="24"/>
      <c r="T173" s="24"/>
      <c r="U173" s="56"/>
    </row>
    <row r="174" spans="1:21" ht="26.1" customHeight="1" thickBot="1">
      <c r="A174" s="53">
        <v>3</v>
      </c>
      <c r="B174" s="57" t="s">
        <v>218</v>
      </c>
      <c r="C174" s="83">
        <v>4</v>
      </c>
      <c r="D174" s="55">
        <v>8.25</v>
      </c>
      <c r="E174" s="55">
        <v>0</v>
      </c>
      <c r="F174" s="140"/>
      <c r="G174" s="140"/>
      <c r="H174" s="98"/>
      <c r="I174" s="21"/>
      <c r="J174" s="21"/>
      <c r="K174" s="58" t="s">
        <v>104</v>
      </c>
      <c r="L174" s="59">
        <v>2.5</v>
      </c>
      <c r="M174" s="18"/>
      <c r="N174" s="57" t="s">
        <v>219</v>
      </c>
      <c r="O174" s="106">
        <v>3.3</v>
      </c>
      <c r="P174" s="97"/>
      <c r="Q174" s="57" t="s">
        <v>219</v>
      </c>
      <c r="R174" s="106">
        <v>12.8</v>
      </c>
      <c r="S174" s="24"/>
      <c r="T174" s="24"/>
      <c r="U174" s="56"/>
    </row>
    <row r="175" spans="1:21" ht="26.1" customHeight="1" thickTop="1" thickBot="1">
      <c r="A175" s="53">
        <v>4</v>
      </c>
      <c r="B175" s="57" t="s">
        <v>219</v>
      </c>
      <c r="C175" s="83">
        <v>4</v>
      </c>
      <c r="D175" s="55">
        <v>10.25</v>
      </c>
      <c r="E175" s="55">
        <v>9.5</v>
      </c>
      <c r="F175" s="140"/>
      <c r="G175" s="140"/>
      <c r="H175" s="98"/>
      <c r="I175" s="21"/>
      <c r="J175" s="21"/>
      <c r="K175" s="26" t="s">
        <v>0</v>
      </c>
      <c r="L175" s="118">
        <f>L171+L172+(L173+L174)/2</f>
        <v>8.75</v>
      </c>
      <c r="M175" s="18"/>
      <c r="N175" s="63" t="s">
        <v>220</v>
      </c>
      <c r="O175" s="107">
        <v>4.7</v>
      </c>
      <c r="P175" s="61"/>
      <c r="Q175" s="63" t="s">
        <v>220</v>
      </c>
      <c r="R175" s="107">
        <v>7.5</v>
      </c>
      <c r="S175" s="24"/>
      <c r="T175" s="24"/>
      <c r="U175" s="56"/>
    </row>
    <row r="176" spans="1:21" ht="26.1" customHeight="1" thickTop="1" thickBot="1">
      <c r="A176" s="62">
        <v>5</v>
      </c>
      <c r="B176" s="63" t="s">
        <v>220</v>
      </c>
      <c r="C176" s="84">
        <v>5</v>
      </c>
      <c r="D176" s="64">
        <v>10.75</v>
      </c>
      <c r="E176" s="64">
        <v>9.5</v>
      </c>
      <c r="F176" s="141"/>
      <c r="G176" s="141"/>
      <c r="H176" s="99"/>
      <c r="I176" s="21"/>
      <c r="J176" s="21"/>
      <c r="K176" s="21"/>
      <c r="L176" s="21"/>
      <c r="M176" s="21"/>
      <c r="N176" s="65" t="s">
        <v>25</v>
      </c>
      <c r="O176" s="119">
        <f>LARGE((O171:O175),1)+LARGE((O171:O175),2)+LARGE((O171:O175),3)+LARGE((O171:O175),4)</f>
        <v>19.18</v>
      </c>
      <c r="P176" s="24"/>
      <c r="Q176" s="65" t="s">
        <v>25</v>
      </c>
      <c r="R176" s="119">
        <f>SMALL((R171:R175),1)+SMALL((R171:R175),2)+SMALL((R171:R175),3)+SMALL((R171:R175),4)</f>
        <v>37.5</v>
      </c>
      <c r="S176" s="24"/>
      <c r="T176" s="24"/>
      <c r="U176" s="56"/>
    </row>
    <row r="177" spans="1:21" ht="26.1" customHeight="1" thickTop="1" thickBot="1">
      <c r="A177" s="66"/>
      <c r="B177" s="67" t="s">
        <v>5</v>
      </c>
      <c r="C177" s="86"/>
      <c r="D177" s="120">
        <f>LARGE((D172:D176),1)+LARGE((D172:D176),2)+LARGE((D172:D176),3)+LARGE((D172:D176),4)</f>
        <v>44.75</v>
      </c>
      <c r="E177" s="120">
        <f>LARGE((E172:E176),1)+LARGE((E172:E176),2)+LARGE((E172:E176),3)+LARGE((E172:E176),4)</f>
        <v>39</v>
      </c>
      <c r="F177" s="121">
        <f>L175</f>
        <v>8.75</v>
      </c>
      <c r="G177" s="122">
        <f>U177</f>
        <v>56</v>
      </c>
      <c r="H177" s="100"/>
      <c r="I177" s="21"/>
      <c r="J177" s="21"/>
      <c r="K177" s="21"/>
      <c r="L177" s="21"/>
      <c r="M177" s="21"/>
      <c r="N177" s="71" t="s">
        <v>6</v>
      </c>
      <c r="O177" s="123">
        <f>RANK(O176,($O$16,$O$26,$O$36,$O$46,$O$56,$O$66,$O$76,$O$86,$O$96,$O$106,$O$116,$O$126,$O$136,$O$146,$O$156,$O$166,$O$176,$O$186,$O$196,$O$206,$O$216),0)</f>
        <v>18</v>
      </c>
      <c r="P177" s="72"/>
      <c r="Q177" s="71" t="s">
        <v>6</v>
      </c>
      <c r="R177" s="123">
        <f>RANK(R176,($R$16,$R$26,$R$36,$R$46,$R$56,$R$66,$R$76,$R$86,$R$96,$R$106,$R$116,$R$126,$R$136,$R$146,$R$156,$R$166,$R$176,$R$186,$R$196,$R$206,$R$216),1)</f>
        <v>17</v>
      </c>
      <c r="S177" s="72"/>
      <c r="T177" s="26" t="s">
        <v>27</v>
      </c>
      <c r="U177" s="124">
        <f>O177+R177+U172</f>
        <v>56</v>
      </c>
    </row>
    <row r="178" spans="1:21" ht="26.1" customHeight="1" thickTop="1" thickBot="1">
      <c r="A178" s="60"/>
      <c r="B178" s="73" t="s">
        <v>21</v>
      </c>
      <c r="C178" s="87"/>
      <c r="D178" s="125">
        <f>RANK(D177,($D$17,$D$27,$D$37,$D$47,$D$57,$D$67,$D$77,$D$87,$D$97,$D$107,$D$117,$D$127,$D$137,$D$147,$D$157,$D$167,$D$177,$D$187,$D$197,$D$207,$D$217),0)</f>
        <v>21</v>
      </c>
      <c r="E178" s="125">
        <f>RANK(E177,($E$17,$E$27,$E$37,$E$47,$E$57,$E$67,$E$77,$E$87,$E$97,$E$107,$E$117,$E$127,$E$137,$E$147,$E$157,$E$167,$E$177,$E$187,$E$197,$E$207,$E$217),0)</f>
        <v>21</v>
      </c>
      <c r="F178" s="125">
        <f>RANK(F177,($F$17,$F$27,$F$37,$F$47,$F$57,$F$67,$F$77,$F$87,$F$97,$F$107,$F$117,$F$127,$F$137,$F$147,$F$157,$F$167,$F$177,$F$187,$F$197,$F$207,$F$217),0)</f>
        <v>21</v>
      </c>
      <c r="G178" s="125">
        <f>RANK(G177,($U$17,$U$27,$U$37,$U$47,$U$57,$U$67,$U$77,$U$87,$U$97,$U$107,$U$117,$U$127,$U$137,$U$147,$U$157,$U$167,$U$177,$U$187,$U$197,$U$207,$U$217),1)</f>
        <v>19</v>
      </c>
      <c r="H178" s="126">
        <f>SUM(D178+E178+F178+G178)</f>
        <v>82</v>
      </c>
      <c r="I178" s="127">
        <f>RANK(H178,($H$18,$H$28,$H$38,$H$48,$H$58,$H$68,$H$78,$H$88,$H$98,$H$108,$H$118,$H$128,$H$138,$H$148,$H$158,$H$168,$H$178,$H$188,$H$198,$H$208,$H$218),1)</f>
        <v>21</v>
      </c>
      <c r="J178" s="88"/>
      <c r="K178" s="21"/>
      <c r="L178" s="21"/>
      <c r="M178" s="21"/>
      <c r="N178" s="21"/>
      <c r="O178" s="19"/>
      <c r="P178" s="21"/>
      <c r="Q178" s="21"/>
      <c r="R178" s="19"/>
      <c r="S178" s="21"/>
      <c r="T178" s="21"/>
      <c r="U178" s="21"/>
    </row>
    <row r="179" spans="1:21" ht="26.1" customHeight="1" thickTop="1" thickBot="1"/>
    <row r="180" spans="1:21" ht="26.1" customHeight="1" thickTop="1" thickBot="1">
      <c r="A180" s="26"/>
      <c r="B180" s="27" t="s">
        <v>142</v>
      </c>
      <c r="C180" s="78"/>
      <c r="D180" s="28"/>
      <c r="E180" s="28"/>
      <c r="F180" s="28"/>
      <c r="G180" s="29"/>
      <c r="H180" s="30"/>
      <c r="I180" s="31"/>
      <c r="J180" s="31"/>
      <c r="K180" s="91" t="s">
        <v>26</v>
      </c>
      <c r="L180" s="32"/>
      <c r="M180" s="31"/>
      <c r="N180" s="92" t="s">
        <v>18</v>
      </c>
      <c r="O180" s="104"/>
      <c r="P180" s="93"/>
      <c r="Q180" s="94" t="s">
        <v>22</v>
      </c>
      <c r="R180" s="104"/>
      <c r="S180" s="33"/>
      <c r="T180" s="34" t="s">
        <v>23</v>
      </c>
      <c r="U180" s="35"/>
    </row>
    <row r="181" spans="1:21" ht="26.1" customHeight="1" thickTop="1" thickBot="1">
      <c r="A181" s="36"/>
      <c r="B181" s="37" t="s">
        <v>7</v>
      </c>
      <c r="C181" s="79" t="s">
        <v>8</v>
      </c>
      <c r="D181" s="38" t="s">
        <v>11</v>
      </c>
      <c r="E181" s="38" t="s">
        <v>12</v>
      </c>
      <c r="F181" s="39" t="s">
        <v>15</v>
      </c>
      <c r="G181" s="40" t="s">
        <v>19</v>
      </c>
      <c r="H181" s="41" t="s">
        <v>5</v>
      </c>
      <c r="I181" s="21"/>
      <c r="J181" s="21"/>
      <c r="K181" s="42" t="s">
        <v>13</v>
      </c>
      <c r="L181" s="43">
        <v>6</v>
      </c>
      <c r="M181" s="18"/>
      <c r="N181" s="47" t="s">
        <v>221</v>
      </c>
      <c r="O181" s="105">
        <v>4.8</v>
      </c>
      <c r="P181" s="97"/>
      <c r="Q181" s="47" t="s">
        <v>221</v>
      </c>
      <c r="R181" s="105">
        <v>30</v>
      </c>
      <c r="S181" s="24"/>
      <c r="T181" s="42" t="s">
        <v>24</v>
      </c>
      <c r="U181" s="45">
        <v>40.700000000000003</v>
      </c>
    </row>
    <row r="182" spans="1:21" ht="26.1" customHeight="1" thickBot="1">
      <c r="A182" s="46">
        <v>1</v>
      </c>
      <c r="B182" s="47" t="s">
        <v>221</v>
      </c>
      <c r="C182" s="81">
        <v>6</v>
      </c>
      <c r="D182" s="48">
        <v>13.75</v>
      </c>
      <c r="E182" s="48">
        <v>15</v>
      </c>
      <c r="F182" s="139" t="s">
        <v>15</v>
      </c>
      <c r="G182" s="139" t="s">
        <v>20</v>
      </c>
      <c r="H182" s="96"/>
      <c r="I182" s="21"/>
      <c r="J182" s="21"/>
      <c r="K182" s="49" t="s">
        <v>14</v>
      </c>
      <c r="L182" s="50">
        <v>5.5</v>
      </c>
      <c r="M182" s="18"/>
      <c r="N182" s="54" t="s">
        <v>222</v>
      </c>
      <c r="O182" s="106">
        <v>5.9</v>
      </c>
      <c r="P182" s="97"/>
      <c r="Q182" s="54" t="s">
        <v>222</v>
      </c>
      <c r="R182" s="106">
        <v>4</v>
      </c>
      <c r="S182" s="24"/>
      <c r="T182" s="52" t="s">
        <v>6</v>
      </c>
      <c r="U182" s="117">
        <f>RANK(U181,($U$11,$U$21,$U$31,$U$41,$U$51,$U$61,$U$71,$U$81,$U$91,$U$101,$U$111,$U$121,$U$131,$U$141,$U$151,$U$161,$U$171,$U$181,$U$191,$U$201,$U$211),1)</f>
        <v>1</v>
      </c>
    </row>
    <row r="183" spans="1:21" ht="26.1" customHeight="1" thickTop="1">
      <c r="A183" s="53">
        <v>2</v>
      </c>
      <c r="B183" s="54" t="s">
        <v>222</v>
      </c>
      <c r="C183" s="82">
        <v>4</v>
      </c>
      <c r="D183" s="55">
        <v>16.5</v>
      </c>
      <c r="E183" s="55">
        <v>17</v>
      </c>
      <c r="F183" s="140"/>
      <c r="G183" s="140"/>
      <c r="H183" s="98"/>
      <c r="I183" s="21"/>
      <c r="J183" s="21"/>
      <c r="K183" s="49" t="s">
        <v>103</v>
      </c>
      <c r="L183" s="50">
        <v>5.5</v>
      </c>
      <c r="M183" s="18"/>
      <c r="N183" s="57" t="s">
        <v>223</v>
      </c>
      <c r="O183" s="106">
        <v>6.81</v>
      </c>
      <c r="P183" s="97"/>
      <c r="Q183" s="57" t="s">
        <v>223</v>
      </c>
      <c r="R183" s="106">
        <v>4.5999999999999996</v>
      </c>
      <c r="S183" s="24"/>
      <c r="T183" s="24"/>
      <c r="U183" s="56"/>
    </row>
    <row r="184" spans="1:21" ht="26.1" customHeight="1" thickBot="1">
      <c r="A184" s="53">
        <v>3</v>
      </c>
      <c r="B184" s="57" t="s">
        <v>223</v>
      </c>
      <c r="C184" s="83">
        <v>5</v>
      </c>
      <c r="D184" s="55">
        <v>16.5</v>
      </c>
      <c r="E184" s="55">
        <v>18</v>
      </c>
      <c r="F184" s="140"/>
      <c r="G184" s="140"/>
      <c r="H184" s="98"/>
      <c r="I184" s="21"/>
      <c r="J184" s="21"/>
      <c r="K184" s="58" t="s">
        <v>104</v>
      </c>
      <c r="L184" s="59">
        <v>6</v>
      </c>
      <c r="M184" s="18"/>
      <c r="N184" s="57" t="s">
        <v>224</v>
      </c>
      <c r="O184" s="106">
        <v>5.88</v>
      </c>
      <c r="P184" s="97"/>
      <c r="Q184" s="57" t="s">
        <v>224</v>
      </c>
      <c r="R184" s="106">
        <v>4.9000000000000004</v>
      </c>
      <c r="S184" s="24"/>
      <c r="T184" s="24"/>
      <c r="U184" s="56"/>
    </row>
    <row r="185" spans="1:21" ht="26.1" customHeight="1" thickTop="1" thickBot="1">
      <c r="A185" s="53">
        <v>4</v>
      </c>
      <c r="B185" s="57" t="s">
        <v>224</v>
      </c>
      <c r="C185" s="83">
        <v>4</v>
      </c>
      <c r="D185" s="55">
        <v>16</v>
      </c>
      <c r="E185" s="55">
        <v>18</v>
      </c>
      <c r="F185" s="140"/>
      <c r="G185" s="140"/>
      <c r="H185" s="98"/>
      <c r="I185" s="21"/>
      <c r="J185" s="21"/>
      <c r="K185" s="26" t="s">
        <v>0</v>
      </c>
      <c r="L185" s="118">
        <f>L181+L182+(L183+L184)/2</f>
        <v>17.25</v>
      </c>
      <c r="M185" s="18"/>
      <c r="N185" s="63" t="s">
        <v>225</v>
      </c>
      <c r="O185" s="107">
        <v>5.94</v>
      </c>
      <c r="P185" s="61"/>
      <c r="Q185" s="63" t="s">
        <v>225</v>
      </c>
      <c r="R185" s="107">
        <v>6.7</v>
      </c>
      <c r="S185" s="24"/>
      <c r="T185" s="24"/>
      <c r="U185" s="56"/>
    </row>
    <row r="186" spans="1:21" ht="26.1" customHeight="1" thickTop="1" thickBot="1">
      <c r="A186" s="62">
        <v>5</v>
      </c>
      <c r="B186" s="63" t="s">
        <v>225</v>
      </c>
      <c r="C186" s="84">
        <v>6</v>
      </c>
      <c r="D186" s="64">
        <v>17</v>
      </c>
      <c r="E186" s="64">
        <v>18</v>
      </c>
      <c r="F186" s="141"/>
      <c r="G186" s="141"/>
      <c r="H186" s="99"/>
      <c r="I186" s="21"/>
      <c r="J186" s="21"/>
      <c r="K186" s="21"/>
      <c r="L186" s="21"/>
      <c r="M186" s="21"/>
      <c r="N186" s="65" t="s">
        <v>25</v>
      </c>
      <c r="O186" s="119">
        <f>LARGE((O181:O185),1)+LARGE((O181:O185),2)+LARGE((O181:O185),3)+LARGE((O181:O185),4)</f>
        <v>24.529999999999998</v>
      </c>
      <c r="P186" s="24"/>
      <c r="Q186" s="65" t="s">
        <v>25</v>
      </c>
      <c r="R186" s="119">
        <f>SMALL((R181:R185),1)+SMALL((R181:R185),2)+SMALL((R181:R185),3)+SMALL((R181:R185),4)</f>
        <v>20.2</v>
      </c>
      <c r="S186" s="24"/>
      <c r="T186" s="24"/>
      <c r="U186" s="56"/>
    </row>
    <row r="187" spans="1:21" ht="26.1" customHeight="1" thickTop="1" thickBot="1">
      <c r="A187" s="66"/>
      <c r="B187" s="67" t="s">
        <v>5</v>
      </c>
      <c r="C187" s="86"/>
      <c r="D187" s="120">
        <f>LARGE((D182:D186),1)+LARGE((D182:D186),2)+LARGE((D182:D186),3)+LARGE((D182:D186),4)</f>
        <v>66</v>
      </c>
      <c r="E187" s="120">
        <f>LARGE((E182:E186),1)+LARGE((E182:E186),2)+LARGE((E182:E186),3)+LARGE((E182:E186),4)</f>
        <v>71</v>
      </c>
      <c r="F187" s="121">
        <f>L185</f>
        <v>17.25</v>
      </c>
      <c r="G187" s="122">
        <f>U187</f>
        <v>3</v>
      </c>
      <c r="H187" s="100"/>
      <c r="I187" s="21"/>
      <c r="J187" s="21"/>
      <c r="K187" s="21"/>
      <c r="L187" s="21"/>
      <c r="M187" s="21"/>
      <c r="N187" s="71" t="s">
        <v>6</v>
      </c>
      <c r="O187" s="123">
        <f>RANK(O186,($O$16,$O$26,$O$36,$O$46,$O$56,$O$66,$O$76,$O$86,$O$96,$O$106,$O$116,$O$126,$O$136,$O$146,$O$156,$O$166,$O$176,$O$186,$O$196,$O$206,$O$216),0)</f>
        <v>1</v>
      </c>
      <c r="P187" s="72"/>
      <c r="Q187" s="71" t="s">
        <v>6</v>
      </c>
      <c r="R187" s="123">
        <f>RANK(R186,($R$16,$R$26,$R$36,$R$46,$R$56,$R$66,$R$76,$R$86,$R$96,$R$106,$R$116,$R$126,$R$136,$R$146,$R$156,$R$166,$R$176,$R$186,$R$196,$R$206,$R$216),1)</f>
        <v>1</v>
      </c>
      <c r="S187" s="72"/>
      <c r="T187" s="26" t="s">
        <v>27</v>
      </c>
      <c r="U187" s="124">
        <f>O187+R187+U182</f>
        <v>3</v>
      </c>
    </row>
    <row r="188" spans="1:21" ht="26.1" customHeight="1" thickTop="1" thickBot="1">
      <c r="A188" s="60"/>
      <c r="B188" s="73" t="s">
        <v>21</v>
      </c>
      <c r="C188" s="87"/>
      <c r="D188" s="125">
        <f>RANK(D187,($D$17,$D$27,$D$37,$D$47,$D$57,$D$67,$D$77,$D$87,$D$97,$D$107,$D$117,$D$127,$D$137,$D$147,$D$157,$D$167,$D$177,$D$187,$D$197,$D$207,$D$217),0)</f>
        <v>1</v>
      </c>
      <c r="E188" s="125">
        <f>RANK(E187,($E$17,$E$27,$E$37,$E$47,$E$57,$E$67,$E$77,$E$87,$E$97,$E$107,$E$117,$E$127,$E$137,$E$147,$E$157,$E$167,$E$177,$E$187,$E$197,$E$207,$E$217),0)</f>
        <v>1</v>
      </c>
      <c r="F188" s="125">
        <f>RANK(F187,($F$17,$F$27,$F$37,$F$47,$F$57,$F$67,$F$77,$F$87,$F$97,$F$107,$F$117,$F$127,$F$137,$F$147,$F$157,$F$167,$F$177,$F$187,$F$197,$F$207,$F$217),0)</f>
        <v>2</v>
      </c>
      <c r="G188" s="125">
        <f>RANK(G187,($U$17,$U$27,$U$37,$U$47,$U$57,$U$67,$U$77,$U$87,$U$97,$U$107,$U$117,$U$127,$U$137,$U$147,$U$157,$U$167,$U$177,$U$187,$U$197,$U$207,$U$217),1)</f>
        <v>1</v>
      </c>
      <c r="H188" s="126">
        <f>SUM(D188+E188+F188+G188)</f>
        <v>5</v>
      </c>
      <c r="I188" s="127">
        <f>RANK(H188,($H$18,$H$28,$H$38,$H$48,$H$58,$H$68,$H$78,$H$88,$H$98,$H$108,$H$118,$H$128,$H$138,$H$148,$H$158,$H$168,$H$178,$H$188,$H$198,$H$208,$H$218),1)</f>
        <v>1</v>
      </c>
      <c r="J188" s="88"/>
      <c r="K188" s="21"/>
      <c r="L188" s="21"/>
      <c r="M188" s="21"/>
      <c r="N188" s="21"/>
      <c r="O188" s="19"/>
      <c r="P188" s="21"/>
      <c r="Q188" s="21"/>
      <c r="R188" s="19"/>
      <c r="S188" s="21"/>
      <c r="T188" s="21"/>
      <c r="U188" s="21"/>
    </row>
    <row r="189" spans="1:21" ht="26.1" customHeight="1" thickTop="1" thickBot="1"/>
    <row r="190" spans="1:21" ht="26.1" customHeight="1" thickTop="1" thickBot="1">
      <c r="A190" s="26"/>
      <c r="B190" s="27" t="s">
        <v>65</v>
      </c>
      <c r="C190" s="78"/>
      <c r="D190" s="28"/>
      <c r="E190" s="28"/>
      <c r="F190" s="28"/>
      <c r="G190" s="29"/>
      <c r="H190" s="30"/>
      <c r="I190" s="31"/>
      <c r="J190" s="31"/>
      <c r="K190" s="91" t="s">
        <v>26</v>
      </c>
      <c r="L190" s="32"/>
      <c r="M190" s="31"/>
      <c r="N190" s="92" t="s">
        <v>18</v>
      </c>
      <c r="O190" s="104"/>
      <c r="P190" s="93"/>
      <c r="Q190" s="94" t="s">
        <v>22</v>
      </c>
      <c r="R190" s="104"/>
      <c r="S190" s="33"/>
      <c r="T190" s="34" t="s">
        <v>23</v>
      </c>
      <c r="U190" s="35"/>
    </row>
    <row r="191" spans="1:21" ht="26.1" customHeight="1" thickTop="1" thickBot="1">
      <c r="A191" s="36"/>
      <c r="B191" s="37" t="s">
        <v>7</v>
      </c>
      <c r="C191" s="79" t="s">
        <v>8</v>
      </c>
      <c r="D191" s="38" t="s">
        <v>11</v>
      </c>
      <c r="E191" s="38" t="s">
        <v>12</v>
      </c>
      <c r="F191" s="39" t="s">
        <v>15</v>
      </c>
      <c r="G191" s="40" t="s">
        <v>19</v>
      </c>
      <c r="H191" s="41" t="s">
        <v>5</v>
      </c>
      <c r="I191" s="21"/>
      <c r="J191" s="21"/>
      <c r="K191" s="42" t="s">
        <v>13</v>
      </c>
      <c r="L191" s="43">
        <v>3.5</v>
      </c>
      <c r="M191" s="18"/>
      <c r="N191" s="47" t="s">
        <v>266</v>
      </c>
      <c r="O191" s="105">
        <v>4.3499999999999996</v>
      </c>
      <c r="P191" s="97"/>
      <c r="Q191" s="47" t="s">
        <v>266</v>
      </c>
      <c r="R191" s="105">
        <v>9</v>
      </c>
      <c r="S191" s="24"/>
      <c r="T191" s="42" t="s">
        <v>24</v>
      </c>
      <c r="U191" s="45">
        <v>44.1</v>
      </c>
    </row>
    <row r="192" spans="1:21" ht="26.1" customHeight="1" thickBot="1">
      <c r="A192" s="46">
        <v>1</v>
      </c>
      <c r="B192" s="47" t="s">
        <v>266</v>
      </c>
      <c r="C192" s="81">
        <v>4</v>
      </c>
      <c r="D192" s="48">
        <v>14.75</v>
      </c>
      <c r="E192" s="48">
        <v>14.25</v>
      </c>
      <c r="F192" s="139" t="s">
        <v>15</v>
      </c>
      <c r="G192" s="139" t="s">
        <v>20</v>
      </c>
      <c r="H192" s="96"/>
      <c r="I192" s="21"/>
      <c r="J192" s="21"/>
      <c r="K192" s="49" t="s">
        <v>14</v>
      </c>
      <c r="L192" s="50">
        <v>4</v>
      </c>
      <c r="M192" s="18"/>
      <c r="N192" s="54" t="s">
        <v>240</v>
      </c>
      <c r="O192" s="106">
        <v>4.2300000000000004</v>
      </c>
      <c r="P192" s="97"/>
      <c r="Q192" s="54" t="s">
        <v>240</v>
      </c>
      <c r="R192" s="106">
        <v>11.8</v>
      </c>
      <c r="S192" s="24"/>
      <c r="T192" s="52" t="s">
        <v>6</v>
      </c>
      <c r="U192" s="117">
        <f>RANK(U191,($U$11,$U$21,$U$31,$U$41,$U$51,$U$61,$U$71,$U$81,$U$91,$U$101,$U$111,$U$121,$U$131,$U$141,$U$151,$U$161,$U$171,$U$181,$U$191,$U$201,$U$211),1)</f>
        <v>11</v>
      </c>
    </row>
    <row r="193" spans="1:21" ht="26.1" customHeight="1" thickTop="1">
      <c r="A193" s="53">
        <v>2</v>
      </c>
      <c r="B193" s="54" t="s">
        <v>240</v>
      </c>
      <c r="C193" s="82">
        <v>4</v>
      </c>
      <c r="D193" s="55">
        <v>13.25</v>
      </c>
      <c r="E193" s="55">
        <v>12</v>
      </c>
      <c r="F193" s="140"/>
      <c r="G193" s="140"/>
      <c r="H193" s="98"/>
      <c r="I193" s="21"/>
      <c r="J193" s="21"/>
      <c r="K193" s="49" t="s">
        <v>103</v>
      </c>
      <c r="L193" s="50">
        <v>3.5</v>
      </c>
      <c r="M193" s="18"/>
      <c r="N193" s="57" t="s">
        <v>241</v>
      </c>
      <c r="O193" s="106">
        <v>4.88</v>
      </c>
      <c r="P193" s="97"/>
      <c r="Q193" s="57" t="s">
        <v>241</v>
      </c>
      <c r="R193" s="106">
        <v>30</v>
      </c>
      <c r="S193" s="24"/>
      <c r="T193" s="24"/>
      <c r="U193" s="56"/>
    </row>
    <row r="194" spans="1:21" ht="26.1" customHeight="1" thickBot="1">
      <c r="A194" s="53">
        <v>3</v>
      </c>
      <c r="B194" s="57" t="s">
        <v>241</v>
      </c>
      <c r="C194" s="83">
        <v>5</v>
      </c>
      <c r="D194" s="55">
        <v>13.75</v>
      </c>
      <c r="E194" s="55">
        <v>13.5</v>
      </c>
      <c r="F194" s="140"/>
      <c r="G194" s="140"/>
      <c r="H194" s="98"/>
      <c r="I194" s="21"/>
      <c r="J194" s="21"/>
      <c r="K194" s="58" t="s">
        <v>104</v>
      </c>
      <c r="L194" s="59">
        <v>4</v>
      </c>
      <c r="M194" s="18"/>
      <c r="N194" s="57" t="s">
        <v>242</v>
      </c>
      <c r="O194" s="106">
        <v>5.88</v>
      </c>
      <c r="P194" s="97"/>
      <c r="Q194" s="57" t="s">
        <v>242</v>
      </c>
      <c r="R194" s="106">
        <v>5.5</v>
      </c>
      <c r="S194" s="24"/>
      <c r="T194" s="24"/>
      <c r="U194" s="56"/>
    </row>
    <row r="195" spans="1:21" ht="26.1" customHeight="1" thickTop="1" thickBot="1">
      <c r="A195" s="53">
        <v>4</v>
      </c>
      <c r="B195" s="57" t="s">
        <v>242</v>
      </c>
      <c r="C195" s="83">
        <v>6</v>
      </c>
      <c r="D195" s="55">
        <v>16</v>
      </c>
      <c r="E195" s="55">
        <v>16.5</v>
      </c>
      <c r="F195" s="140"/>
      <c r="G195" s="140"/>
      <c r="H195" s="98"/>
      <c r="I195" s="21"/>
      <c r="J195" s="21"/>
      <c r="K195" s="26" t="s">
        <v>0</v>
      </c>
      <c r="L195" s="118">
        <f>L191+L192+(L193+L194)/2</f>
        <v>11.25</v>
      </c>
      <c r="M195" s="18"/>
      <c r="N195" s="63" t="s">
        <v>243</v>
      </c>
      <c r="O195" s="107">
        <v>5.39</v>
      </c>
      <c r="P195" s="61"/>
      <c r="Q195" s="63" t="s">
        <v>243</v>
      </c>
      <c r="R195" s="107">
        <v>9.9</v>
      </c>
      <c r="S195" s="24"/>
      <c r="T195" s="24"/>
      <c r="U195" s="56"/>
    </row>
    <row r="196" spans="1:21" ht="26.1" customHeight="1" thickTop="1" thickBot="1">
      <c r="A196" s="62">
        <v>5</v>
      </c>
      <c r="B196" s="63" t="s">
        <v>243</v>
      </c>
      <c r="C196" s="84">
        <v>4</v>
      </c>
      <c r="D196" s="64">
        <v>16.25</v>
      </c>
      <c r="E196" s="64">
        <v>16</v>
      </c>
      <c r="F196" s="141"/>
      <c r="G196" s="141"/>
      <c r="H196" s="99"/>
      <c r="I196" s="21"/>
      <c r="J196" s="21"/>
      <c r="K196" s="21"/>
      <c r="L196" s="21"/>
      <c r="M196" s="21"/>
      <c r="N196" s="65" t="s">
        <v>25</v>
      </c>
      <c r="O196" s="119">
        <f>LARGE((O191:O195),1)+LARGE((O191:O195),2)+LARGE((O191:O195),3)+LARGE((O191:O195),4)</f>
        <v>20.5</v>
      </c>
      <c r="P196" s="24"/>
      <c r="Q196" s="65" t="s">
        <v>25</v>
      </c>
      <c r="R196" s="119">
        <f>SMALL((R191:R195),1)+SMALL((R191:R195),2)+SMALL((R191:R195),3)+SMALL((R191:R195),4)</f>
        <v>36.200000000000003</v>
      </c>
      <c r="S196" s="24"/>
      <c r="T196" s="24"/>
      <c r="U196" s="56"/>
    </row>
    <row r="197" spans="1:21" ht="26.1" customHeight="1" thickTop="1" thickBot="1">
      <c r="A197" s="66"/>
      <c r="B197" s="67" t="s">
        <v>5</v>
      </c>
      <c r="C197" s="86"/>
      <c r="D197" s="120">
        <f>LARGE((D192:D196),1)+LARGE((D192:D196),2)+LARGE((D192:D196),3)+LARGE((D192:D196),4)</f>
        <v>60.75</v>
      </c>
      <c r="E197" s="120">
        <f>LARGE((E192:E196),1)+LARGE((E192:E196),2)+LARGE((E192:E196),3)+LARGE((E192:E196),4)</f>
        <v>60.25</v>
      </c>
      <c r="F197" s="121">
        <f>L195</f>
        <v>11.25</v>
      </c>
      <c r="G197" s="122">
        <f>U197</f>
        <v>43</v>
      </c>
      <c r="H197" s="100"/>
      <c r="I197" s="21"/>
      <c r="J197" s="21"/>
      <c r="K197" s="21"/>
      <c r="L197" s="21"/>
      <c r="M197" s="21"/>
      <c r="N197" s="71" t="s">
        <v>6</v>
      </c>
      <c r="O197" s="123">
        <f>RANK(O196,($O$16,$O$26,$O$36,$O$46,$O$56,$O$66,$O$76,$O$86,$O$96,$O$106,$O$116,$O$126,$O$136,$O$146,$O$156,$O$166,$O$176,$O$186,$O$196,$O$206,$O$216),0)</f>
        <v>16</v>
      </c>
      <c r="P197" s="72"/>
      <c r="Q197" s="71" t="s">
        <v>6</v>
      </c>
      <c r="R197" s="123">
        <f>RANK(R196,($R$16,$R$26,$R$36,$R$46,$R$56,$R$66,$R$76,$R$86,$R$96,$R$106,$R$116,$R$126,$R$136,$R$146,$R$156,$R$166,$R$176,$R$186,$R$196,$R$206,$R$216),1)</f>
        <v>16</v>
      </c>
      <c r="S197" s="72"/>
      <c r="T197" s="26" t="s">
        <v>27</v>
      </c>
      <c r="U197" s="124">
        <f>O197+R197+U192</f>
        <v>43</v>
      </c>
    </row>
    <row r="198" spans="1:21" ht="26.1" customHeight="1" thickTop="1" thickBot="1">
      <c r="A198" s="60"/>
      <c r="B198" s="73" t="s">
        <v>21</v>
      </c>
      <c r="C198" s="87"/>
      <c r="D198" s="125">
        <f>RANK(D197,($D$17,$D$27,$D$37,$D$47,$D$57,$D$67,$D$77,$D$87,$D$97,$D$107,$D$117,$D$127,$D$137,$D$147,$D$157,$D$167,$D$177,$D$187,$D$197,$D$207,$D$217),0)</f>
        <v>5</v>
      </c>
      <c r="E198" s="125">
        <f>RANK(E197,($E$17,$E$27,$E$37,$E$47,$E$57,$E$67,$E$77,$E$87,$E$97,$E$107,$E$117,$E$127,$E$137,$E$147,$E$157,$E$167,$E$177,$E$187,$E$197,$E$207,$E$217),0)</f>
        <v>9</v>
      </c>
      <c r="F198" s="125">
        <f>RANK(F197,($F$17,$F$27,$F$37,$F$47,$F$57,$F$67,$F$77,$F$87,$F$97,$F$107,$F$117,$F$127,$F$137,$F$147,$F$157,$F$167,$F$177,$F$187,$F$197,$F$207,$F$217),0)</f>
        <v>18</v>
      </c>
      <c r="G198" s="125">
        <f>RANK(G197,($U$17,$U$27,$U$37,$U$47,$U$57,$U$67,$U$77,$U$87,$U$97,$U$107,$U$117,$U$127,$U$137,$U$147,$U$157,$U$167,$U$177,$U$187,$U$197,$U$207,$U$217),1)</f>
        <v>16</v>
      </c>
      <c r="H198" s="126">
        <f>SUM(D198+E198+F198+G198)</f>
        <v>48</v>
      </c>
      <c r="I198" s="127">
        <f>RANK(H198,($H$18,$H$28,$H$38,$H$48,$H$58,$H$68,$H$78,$H$88,$H$98,$H$108,$H$118,$H$128,$H$138,$H$148,$H$158,$H$168,$H$178,$H$188,$H$198,$H$208,$H$218),1)</f>
        <v>13</v>
      </c>
      <c r="J198" s="88"/>
      <c r="K198" s="21"/>
      <c r="L198" s="21"/>
      <c r="M198" s="21"/>
      <c r="N198" s="21"/>
      <c r="O198" s="19"/>
      <c r="P198" s="21"/>
      <c r="Q198" s="21"/>
      <c r="R198" s="19"/>
      <c r="S198" s="21"/>
      <c r="T198" s="21"/>
      <c r="U198" s="21"/>
    </row>
    <row r="199" spans="1:21" ht="26.1" customHeight="1" thickTop="1" thickBot="1"/>
    <row r="200" spans="1:21" ht="26.1" customHeight="1" thickTop="1" thickBot="1">
      <c r="A200" s="26"/>
      <c r="B200" s="27" t="s">
        <v>143</v>
      </c>
      <c r="C200" s="78"/>
      <c r="D200" s="28"/>
      <c r="E200" s="28"/>
      <c r="F200" s="28"/>
      <c r="G200" s="29"/>
      <c r="H200" s="30"/>
      <c r="I200" s="31"/>
      <c r="J200" s="31"/>
      <c r="K200" s="91" t="s">
        <v>26</v>
      </c>
      <c r="L200" s="32"/>
      <c r="M200" s="31"/>
      <c r="N200" s="92" t="s">
        <v>18</v>
      </c>
      <c r="O200" s="104"/>
      <c r="P200" s="93"/>
      <c r="Q200" s="94" t="s">
        <v>22</v>
      </c>
      <c r="R200" s="104"/>
      <c r="S200" s="33"/>
      <c r="T200" s="34" t="s">
        <v>23</v>
      </c>
      <c r="U200" s="35"/>
    </row>
    <row r="201" spans="1:21" ht="26.1" customHeight="1" thickTop="1" thickBot="1">
      <c r="A201" s="36"/>
      <c r="B201" s="37" t="s">
        <v>7</v>
      </c>
      <c r="C201" s="79" t="s">
        <v>8</v>
      </c>
      <c r="D201" s="38" t="s">
        <v>11</v>
      </c>
      <c r="E201" s="38" t="s">
        <v>12</v>
      </c>
      <c r="F201" s="39" t="s">
        <v>15</v>
      </c>
      <c r="G201" s="40" t="s">
        <v>19</v>
      </c>
      <c r="H201" s="41" t="s">
        <v>5</v>
      </c>
      <c r="I201" s="21"/>
      <c r="J201" s="21"/>
      <c r="K201" s="42" t="s">
        <v>13</v>
      </c>
      <c r="L201" s="43">
        <v>3.5</v>
      </c>
      <c r="M201" s="18"/>
      <c r="N201" s="47" t="s">
        <v>226</v>
      </c>
      <c r="O201" s="105">
        <v>5.38</v>
      </c>
      <c r="P201" s="97"/>
      <c r="Q201" s="47" t="s">
        <v>226</v>
      </c>
      <c r="R201" s="105">
        <v>7.8</v>
      </c>
      <c r="S201" s="24"/>
      <c r="T201" s="42" t="s">
        <v>24</v>
      </c>
      <c r="U201" s="45">
        <v>43.8</v>
      </c>
    </row>
    <row r="202" spans="1:21" ht="26.1" customHeight="1" thickBot="1">
      <c r="A202" s="46">
        <v>1</v>
      </c>
      <c r="B202" s="47" t="s">
        <v>226</v>
      </c>
      <c r="C202" s="81">
        <v>6</v>
      </c>
      <c r="D202" s="48">
        <v>17</v>
      </c>
      <c r="E202" s="48">
        <v>16.5</v>
      </c>
      <c r="F202" s="139" t="s">
        <v>15</v>
      </c>
      <c r="G202" s="139" t="s">
        <v>20</v>
      </c>
      <c r="H202" s="96"/>
      <c r="I202" s="21"/>
      <c r="J202" s="21"/>
      <c r="K202" s="49" t="s">
        <v>14</v>
      </c>
      <c r="L202" s="50">
        <v>3.5</v>
      </c>
      <c r="M202" s="18"/>
      <c r="N202" s="54" t="s">
        <v>263</v>
      </c>
      <c r="O202" s="106">
        <v>4.8</v>
      </c>
      <c r="P202" s="97"/>
      <c r="Q202" s="54" t="s">
        <v>263</v>
      </c>
      <c r="R202" s="106">
        <v>7.1</v>
      </c>
      <c r="S202" s="24"/>
      <c r="T202" s="52" t="s">
        <v>6</v>
      </c>
      <c r="U202" s="117">
        <f>RANK(U201,($U$11,$U$21,$U$31,$U$41,$U$51,$U$61,$U$71,$U$81,$U$91,$U$101,$U$111,$U$121,$U$131,$U$141,$U$151,$U$161,$U$171,$U$181,$U$191,$U$201,$U$211),1)</f>
        <v>9</v>
      </c>
    </row>
    <row r="203" spans="1:21" ht="26.1" customHeight="1" thickTop="1">
      <c r="A203" s="53">
        <v>2</v>
      </c>
      <c r="B203" s="54" t="s">
        <v>263</v>
      </c>
      <c r="C203" s="82">
        <v>6</v>
      </c>
      <c r="D203" s="55">
        <v>11</v>
      </c>
      <c r="E203" s="55">
        <v>14</v>
      </c>
      <c r="F203" s="140"/>
      <c r="G203" s="140"/>
      <c r="H203" s="98"/>
      <c r="I203" s="21"/>
      <c r="J203" s="21"/>
      <c r="K203" s="49" t="s">
        <v>103</v>
      </c>
      <c r="L203" s="50">
        <v>5</v>
      </c>
      <c r="M203" s="18"/>
      <c r="N203" s="57" t="s">
        <v>264</v>
      </c>
      <c r="O203" s="106">
        <v>5.3</v>
      </c>
      <c r="P203" s="97"/>
      <c r="Q203" s="57" t="s">
        <v>264</v>
      </c>
      <c r="R203" s="106">
        <v>7.4</v>
      </c>
      <c r="S203" s="24"/>
      <c r="T203" s="24"/>
      <c r="U203" s="56"/>
    </row>
    <row r="204" spans="1:21" ht="26.1" customHeight="1" thickBot="1">
      <c r="A204" s="53">
        <v>3</v>
      </c>
      <c r="B204" s="57" t="s">
        <v>264</v>
      </c>
      <c r="C204" s="83">
        <v>6</v>
      </c>
      <c r="D204" s="55">
        <v>14.75</v>
      </c>
      <c r="E204" s="55">
        <v>16</v>
      </c>
      <c r="F204" s="140"/>
      <c r="G204" s="140"/>
      <c r="H204" s="98"/>
      <c r="I204" s="21"/>
      <c r="J204" s="21"/>
      <c r="K204" s="58" t="s">
        <v>104</v>
      </c>
      <c r="L204" s="59">
        <v>5.5</v>
      </c>
      <c r="M204" s="18"/>
      <c r="N204" s="57" t="s">
        <v>227</v>
      </c>
      <c r="O204" s="106">
        <v>5.46</v>
      </c>
      <c r="P204" s="97"/>
      <c r="Q204" s="57" t="s">
        <v>227</v>
      </c>
      <c r="R204" s="106">
        <v>10.199999999999999</v>
      </c>
      <c r="S204" s="24"/>
      <c r="T204" s="24"/>
      <c r="U204" s="56"/>
    </row>
    <row r="205" spans="1:21" ht="26.1" customHeight="1" thickTop="1" thickBot="1">
      <c r="A205" s="53">
        <v>4</v>
      </c>
      <c r="B205" s="57" t="s">
        <v>227</v>
      </c>
      <c r="C205" s="83">
        <v>6</v>
      </c>
      <c r="D205" s="55">
        <v>13.25</v>
      </c>
      <c r="E205" s="55">
        <v>15.75</v>
      </c>
      <c r="F205" s="140"/>
      <c r="G205" s="140"/>
      <c r="H205" s="98"/>
      <c r="I205" s="21"/>
      <c r="J205" s="21"/>
      <c r="K205" s="26" t="s">
        <v>0</v>
      </c>
      <c r="L205" s="118">
        <f>L201+L202+(L203+L204)/2</f>
        <v>12.25</v>
      </c>
      <c r="M205" s="18"/>
      <c r="N205" s="63" t="s">
        <v>228</v>
      </c>
      <c r="O205" s="107">
        <v>4.5</v>
      </c>
      <c r="P205" s="61"/>
      <c r="Q205" s="63" t="s">
        <v>228</v>
      </c>
      <c r="R205" s="107">
        <v>8.1999999999999993</v>
      </c>
      <c r="S205" s="24"/>
      <c r="T205" s="24"/>
      <c r="U205" s="56"/>
    </row>
    <row r="206" spans="1:21" ht="26.1" customHeight="1" thickTop="1" thickBot="1">
      <c r="A206" s="62">
        <v>5</v>
      </c>
      <c r="B206" s="63" t="s">
        <v>228</v>
      </c>
      <c r="C206" s="84">
        <v>5</v>
      </c>
      <c r="D206" s="64">
        <v>13.5</v>
      </c>
      <c r="E206" s="64">
        <v>15.5</v>
      </c>
      <c r="F206" s="141"/>
      <c r="G206" s="141"/>
      <c r="H206" s="99"/>
      <c r="I206" s="21"/>
      <c r="J206" s="21"/>
      <c r="K206" s="21"/>
      <c r="L206" s="21"/>
      <c r="M206" s="21"/>
      <c r="N206" s="65" t="s">
        <v>25</v>
      </c>
      <c r="O206" s="119">
        <f>LARGE((O201:O205),1)+LARGE((O201:O205),2)+LARGE((O201:O205),3)+LARGE((O201:O205),4)</f>
        <v>20.94</v>
      </c>
      <c r="P206" s="24"/>
      <c r="Q206" s="65" t="s">
        <v>25</v>
      </c>
      <c r="R206" s="119">
        <f>SMALL((R201:R205),1)+SMALL((R201:R205),2)+SMALL((R201:R205),3)+SMALL((R201:R205),4)</f>
        <v>30.5</v>
      </c>
      <c r="S206" s="24"/>
      <c r="T206" s="24"/>
      <c r="U206" s="56"/>
    </row>
    <row r="207" spans="1:21" ht="26.1" customHeight="1" thickTop="1" thickBot="1">
      <c r="A207" s="66"/>
      <c r="B207" s="67" t="s">
        <v>5</v>
      </c>
      <c r="C207" s="86"/>
      <c r="D207" s="120">
        <f>LARGE((D202:D206),1)+LARGE((D202:D206),2)+LARGE((D202:D206),3)+LARGE((D202:D206),4)</f>
        <v>58.5</v>
      </c>
      <c r="E207" s="120">
        <f>LARGE((E202:E206),1)+LARGE((E202:E206),2)+LARGE((E202:E206),3)+LARGE((E202:E206),4)</f>
        <v>63.75</v>
      </c>
      <c r="F207" s="121">
        <f>L205</f>
        <v>12.25</v>
      </c>
      <c r="G207" s="122">
        <f>U207</f>
        <v>32</v>
      </c>
      <c r="H207" s="100"/>
      <c r="I207" s="21"/>
      <c r="J207" s="21"/>
      <c r="K207" s="21"/>
      <c r="L207" s="21"/>
      <c r="M207" s="21"/>
      <c r="N207" s="71" t="s">
        <v>6</v>
      </c>
      <c r="O207" s="123">
        <f>RANK(O206,($O$16,$O$26,$O$36,$O$46,$O$56,$O$66,$O$76,$O$86,$O$96,$O$106,$O$116,$O$126,$O$136,$O$146,$O$156,$O$166,$O$176,$O$186,$O$196,$O$206,$O$216),0)</f>
        <v>12</v>
      </c>
      <c r="P207" s="72"/>
      <c r="Q207" s="71" t="s">
        <v>6</v>
      </c>
      <c r="R207" s="123">
        <f>RANK(R206,($R$16,$R$26,$R$36,$R$46,$R$56,$R$66,$R$76,$R$86,$R$96,$R$106,$R$116,$R$126,$R$136,$R$146,$R$156,$R$166,$R$176,$R$186,$R$196,$R$206,$R$216),1)</f>
        <v>11</v>
      </c>
      <c r="S207" s="72"/>
      <c r="T207" s="26" t="s">
        <v>27</v>
      </c>
      <c r="U207" s="124">
        <f>O207+R207+U202</f>
        <v>32</v>
      </c>
    </row>
    <row r="208" spans="1:21" ht="26.1" customHeight="1" thickTop="1" thickBot="1">
      <c r="A208" s="60"/>
      <c r="B208" s="73" t="s">
        <v>21</v>
      </c>
      <c r="C208" s="87"/>
      <c r="D208" s="125">
        <f>RANK(D207,($D$17,$D$27,$D$37,$D$47,$D$57,$D$67,$D$77,$D$87,$D$97,$D$107,$D$117,$D$127,$D$137,$D$147,$D$157,$D$167,$D$177,$D$187,$D$197,$D$207,$D$217),0)</f>
        <v>10</v>
      </c>
      <c r="E208" s="125">
        <f>RANK(E207,($E$17,$E$27,$E$37,$E$47,$E$57,$E$67,$E$77,$E$87,$E$97,$E$107,$E$117,$E$127,$E$137,$E$147,$E$157,$E$167,$E$177,$E$187,$E$197,$E$207,$E$217),0)</f>
        <v>5</v>
      </c>
      <c r="F208" s="125">
        <f>RANK(F207,($F$17,$F$27,$F$37,$F$47,$F$57,$F$67,$F$77,$F$87,$F$97,$F$107,$F$117,$F$127,$F$137,$F$147,$F$157,$F$167,$F$177,$F$187,$F$197,$F$207,$F$217),0)</f>
        <v>12</v>
      </c>
      <c r="G208" s="125">
        <f>RANK(G207,($U$17,$U$27,$U$37,$U$47,$U$57,$U$67,$U$77,$U$87,$U$97,$U$107,$U$117,$U$127,$U$137,$U$147,$U$157,$U$167,$U$177,$U$187,$U$197,$U$207,$U$217),1)</f>
        <v>10</v>
      </c>
      <c r="H208" s="126">
        <f>SUM(D208+E208+F208+G208)</f>
        <v>37</v>
      </c>
      <c r="I208" s="127">
        <f>RANK(H208,($H$18,$H$28,$H$38,$H$48,$H$58,$H$68,$H$78,$H$88,$H$98,$H$108,$H$118,$H$128,$H$138,$H$148,$H$158,$H$168,$H$178,$H$188,$H$198,$H$208,$H$218),1)</f>
        <v>10</v>
      </c>
      <c r="J208" s="88"/>
      <c r="K208" s="21"/>
      <c r="L208" s="21"/>
      <c r="M208" s="21"/>
      <c r="N208" s="21"/>
      <c r="O208" s="19"/>
      <c r="P208" s="21"/>
      <c r="Q208" s="21"/>
      <c r="R208" s="19"/>
      <c r="S208" s="21"/>
      <c r="T208" s="21"/>
      <c r="U208" s="21"/>
    </row>
    <row r="209" spans="1:21" ht="26.1" customHeight="1" thickTop="1" thickBot="1"/>
    <row r="210" spans="1:21" ht="26.1" customHeight="1" thickTop="1" thickBot="1">
      <c r="A210" s="26"/>
      <c r="B210" s="27" t="s">
        <v>144</v>
      </c>
      <c r="C210" s="78"/>
      <c r="D210" s="28"/>
      <c r="E210" s="28"/>
      <c r="F210" s="28"/>
      <c r="G210" s="29"/>
      <c r="H210" s="30"/>
      <c r="I210" s="31"/>
      <c r="J210" s="31"/>
      <c r="K210" s="91" t="s">
        <v>26</v>
      </c>
      <c r="L210" s="32"/>
      <c r="M210" s="31"/>
      <c r="N210" s="92" t="s">
        <v>18</v>
      </c>
      <c r="O210" s="104"/>
      <c r="P210" s="93"/>
      <c r="Q210" s="94" t="s">
        <v>22</v>
      </c>
      <c r="R210" s="104"/>
      <c r="S210" s="33"/>
      <c r="T210" s="34" t="s">
        <v>23</v>
      </c>
      <c r="U210" s="35"/>
    </row>
    <row r="211" spans="1:21" ht="26.1" customHeight="1" thickTop="1" thickBot="1">
      <c r="A211" s="36"/>
      <c r="B211" s="37" t="s">
        <v>7</v>
      </c>
      <c r="C211" s="79" t="s">
        <v>8</v>
      </c>
      <c r="D211" s="38" t="s">
        <v>11</v>
      </c>
      <c r="E211" s="38" t="s">
        <v>12</v>
      </c>
      <c r="F211" s="39" t="s">
        <v>15</v>
      </c>
      <c r="G211" s="40" t="s">
        <v>19</v>
      </c>
      <c r="H211" s="41" t="s">
        <v>5</v>
      </c>
      <c r="I211" s="21"/>
      <c r="J211" s="21"/>
      <c r="K211" s="42" t="s">
        <v>13</v>
      </c>
      <c r="L211" s="43">
        <v>5</v>
      </c>
      <c r="M211" s="18"/>
      <c r="N211" s="47" t="s">
        <v>229</v>
      </c>
      <c r="O211" s="105">
        <v>6.5</v>
      </c>
      <c r="P211" s="97"/>
      <c r="Q211" s="47" t="s">
        <v>229</v>
      </c>
      <c r="R211" s="105">
        <v>6.2</v>
      </c>
      <c r="S211" s="24"/>
      <c r="T211" s="42" t="s">
        <v>24</v>
      </c>
      <c r="U211" s="45">
        <v>40.96</v>
      </c>
    </row>
    <row r="212" spans="1:21" ht="26.1" customHeight="1" thickBot="1">
      <c r="A212" s="46">
        <v>1</v>
      </c>
      <c r="B212" s="47" t="s">
        <v>229</v>
      </c>
      <c r="C212" s="81">
        <v>5</v>
      </c>
      <c r="D212" s="48">
        <v>16</v>
      </c>
      <c r="E212" s="48">
        <v>16.75</v>
      </c>
      <c r="F212" s="139" t="s">
        <v>15</v>
      </c>
      <c r="G212" s="139" t="s">
        <v>20</v>
      </c>
      <c r="H212" s="96"/>
      <c r="I212" s="21"/>
      <c r="J212" s="21"/>
      <c r="K212" s="49" t="s">
        <v>14</v>
      </c>
      <c r="L212" s="50">
        <v>5</v>
      </c>
      <c r="M212" s="18"/>
      <c r="N212" s="54" t="s">
        <v>230</v>
      </c>
      <c r="O212" s="106">
        <v>5.92</v>
      </c>
      <c r="P212" s="97"/>
      <c r="Q212" s="54" t="s">
        <v>230</v>
      </c>
      <c r="R212" s="106">
        <v>6</v>
      </c>
      <c r="S212" s="24"/>
      <c r="T212" s="52" t="s">
        <v>6</v>
      </c>
      <c r="U212" s="117">
        <f>RANK(U211,($U$11,$U$21,$U$31,$U$41,$U$51,$U$61,$U$71,$U$81,$U$91,$U$101,$U$111,$U$121,$U$131,$U$141,$U$151,$U$161,$U$171,$U$181,$U$191,$U$201,$U$211),1)</f>
        <v>2</v>
      </c>
    </row>
    <row r="213" spans="1:21" ht="26.1" customHeight="1" thickTop="1">
      <c r="A213" s="53">
        <v>2</v>
      </c>
      <c r="B213" s="54" t="s">
        <v>230</v>
      </c>
      <c r="C213" s="82">
        <v>4</v>
      </c>
      <c r="D213" s="55">
        <v>15.25</v>
      </c>
      <c r="E213" s="55">
        <v>17</v>
      </c>
      <c r="F213" s="140"/>
      <c r="G213" s="140"/>
      <c r="H213" s="98"/>
      <c r="I213" s="21"/>
      <c r="J213" s="21"/>
      <c r="K213" s="49" t="s">
        <v>103</v>
      </c>
      <c r="L213" s="50">
        <v>6</v>
      </c>
      <c r="M213" s="18"/>
      <c r="N213" s="57" t="s">
        <v>231</v>
      </c>
      <c r="O213" s="106">
        <v>5.85</v>
      </c>
      <c r="P213" s="97"/>
      <c r="Q213" s="57" t="s">
        <v>231</v>
      </c>
      <c r="R213" s="106">
        <v>6.2</v>
      </c>
      <c r="S213" s="24"/>
      <c r="T213" s="24"/>
      <c r="U213" s="56"/>
    </row>
    <row r="214" spans="1:21" ht="26.1" customHeight="1" thickBot="1">
      <c r="A214" s="53">
        <v>3</v>
      </c>
      <c r="B214" s="57" t="s">
        <v>231</v>
      </c>
      <c r="C214" s="83">
        <v>4</v>
      </c>
      <c r="D214" s="55">
        <v>14</v>
      </c>
      <c r="E214" s="55">
        <v>15.5</v>
      </c>
      <c r="F214" s="140"/>
      <c r="G214" s="140"/>
      <c r="H214" s="98"/>
      <c r="I214" s="21"/>
      <c r="J214" s="21"/>
      <c r="K214" s="58" t="s">
        <v>104</v>
      </c>
      <c r="L214" s="59">
        <v>5.5</v>
      </c>
      <c r="M214" s="18"/>
      <c r="N214" s="57" t="s">
        <v>232</v>
      </c>
      <c r="O214" s="106">
        <v>5.78</v>
      </c>
      <c r="P214" s="97"/>
      <c r="Q214" s="57" t="s">
        <v>232</v>
      </c>
      <c r="R214" s="106">
        <v>7.1</v>
      </c>
      <c r="S214" s="24"/>
      <c r="T214" s="24"/>
      <c r="U214" s="56"/>
    </row>
    <row r="215" spans="1:21" ht="26.1" customHeight="1" thickTop="1" thickBot="1">
      <c r="A215" s="53">
        <v>4</v>
      </c>
      <c r="B215" s="57" t="s">
        <v>232</v>
      </c>
      <c r="C215" s="83">
        <v>5</v>
      </c>
      <c r="D215" s="55">
        <v>14</v>
      </c>
      <c r="E215" s="55">
        <v>15.25</v>
      </c>
      <c r="F215" s="140"/>
      <c r="G215" s="140"/>
      <c r="H215" s="98"/>
      <c r="I215" s="21"/>
      <c r="J215" s="21"/>
      <c r="K215" s="26" t="s">
        <v>0</v>
      </c>
      <c r="L215" s="118">
        <f>L211+L212+(L213+L214)/2</f>
        <v>15.75</v>
      </c>
      <c r="M215" s="18"/>
      <c r="N215" s="63" t="s">
        <v>233</v>
      </c>
      <c r="O215" s="107">
        <v>4.8499999999999996</v>
      </c>
      <c r="P215" s="61"/>
      <c r="Q215" s="63" t="s">
        <v>233</v>
      </c>
      <c r="R215" s="107">
        <v>10.1</v>
      </c>
      <c r="S215" s="24"/>
      <c r="T215" s="24"/>
      <c r="U215" s="56"/>
    </row>
    <row r="216" spans="1:21" ht="26.1" customHeight="1" thickTop="1" thickBot="1">
      <c r="A216" s="62">
        <v>5</v>
      </c>
      <c r="B216" s="63" t="s">
        <v>233</v>
      </c>
      <c r="C216" s="84">
        <v>5</v>
      </c>
      <c r="D216" s="64">
        <v>12.75</v>
      </c>
      <c r="E216" s="64">
        <v>13.25</v>
      </c>
      <c r="F216" s="141"/>
      <c r="G216" s="141"/>
      <c r="H216" s="99"/>
      <c r="I216" s="21"/>
      <c r="J216" s="21"/>
      <c r="K216" s="21"/>
      <c r="L216" s="21"/>
      <c r="M216" s="21"/>
      <c r="N216" s="65" t="s">
        <v>25</v>
      </c>
      <c r="O216" s="119">
        <f>LARGE((O211:O215),1)+LARGE((O211:O215),2)+LARGE((O211:O215),3)+LARGE((O211:O215),4)</f>
        <v>24.05</v>
      </c>
      <c r="P216" s="24"/>
      <c r="Q216" s="65" t="s">
        <v>25</v>
      </c>
      <c r="R216" s="119">
        <f>SMALL((R211:R215),1)+SMALL((R211:R215),2)+SMALL((R211:R215),3)+SMALL((R211:R215),4)</f>
        <v>25.5</v>
      </c>
      <c r="S216" s="24"/>
      <c r="T216" s="24"/>
      <c r="U216" s="56"/>
    </row>
    <row r="217" spans="1:21" ht="26.1" customHeight="1" thickTop="1" thickBot="1">
      <c r="A217" s="66"/>
      <c r="B217" s="67" t="s">
        <v>5</v>
      </c>
      <c r="C217" s="86"/>
      <c r="D217" s="120">
        <f>LARGE((D212:D216),1)+LARGE((D212:D216),2)+LARGE((D212:D216),3)+LARGE((D212:D216),4)</f>
        <v>59.25</v>
      </c>
      <c r="E217" s="120">
        <f>LARGE((E212:E216),1)+LARGE((E212:E216),2)+LARGE((E212:E216),3)+LARGE((E212:E216),4)</f>
        <v>64.5</v>
      </c>
      <c r="F217" s="121">
        <f>L215</f>
        <v>15.75</v>
      </c>
      <c r="G217" s="122">
        <f>U217</f>
        <v>7</v>
      </c>
      <c r="H217" s="100"/>
      <c r="I217" s="21"/>
      <c r="J217" s="21"/>
      <c r="K217" s="21"/>
      <c r="L217" s="21"/>
      <c r="M217" s="21"/>
      <c r="N217" s="71" t="s">
        <v>6</v>
      </c>
      <c r="O217" s="123">
        <f>RANK(O216,($O$16,$O$26,$O$36,$O$46,$O$56,$O$66,$O$76,$O$86,$O$96,$O$106,$O$116,$O$126,$O$136,$O$146,$O$156,$O$166,$O$176,$O$186,$O$196,$O$206,$O$216),0)</f>
        <v>2</v>
      </c>
      <c r="P217" s="72"/>
      <c r="Q217" s="71" t="s">
        <v>6</v>
      </c>
      <c r="R217" s="123">
        <f>RANK(R216,($R$16,$R$26,$R$36,$R$46,$R$56,$R$66,$R$76,$R$86,$R$96,$R$106,$R$116,$R$126,$R$136,$R$146,$R$156,$R$166,$R$176,$R$186,$R$196,$R$206,$R$216),1)</f>
        <v>3</v>
      </c>
      <c r="S217" s="72"/>
      <c r="T217" s="26" t="s">
        <v>27</v>
      </c>
      <c r="U217" s="124">
        <f>O217+R217+U212</f>
        <v>7</v>
      </c>
    </row>
    <row r="218" spans="1:21" ht="26.1" customHeight="1" thickTop="1" thickBot="1">
      <c r="A218" s="60"/>
      <c r="B218" s="73" t="s">
        <v>21</v>
      </c>
      <c r="C218" s="87"/>
      <c r="D218" s="125">
        <f>RANK(D217,($D$17,$D$27,$D$37,$D$47,$D$57,$D$67,$D$77,$D$87,$D$97,$D$107,$D$117,$D$127,$D$137,$D$147,$D$157,$D$167,$D$177,$D$187,$D$197,$D$207,$D$217),0)</f>
        <v>8</v>
      </c>
      <c r="E218" s="125">
        <f>RANK(E217,($E$17,$E$27,$E$37,$E$47,$E$57,$E$67,$E$77,$E$87,$E$97,$E$107,$E$117,$E$127,$E$137,$E$147,$E$157,$E$167,$E$177,$E$187,$E$197,$E$207,$E$217),0)</f>
        <v>3</v>
      </c>
      <c r="F218" s="125">
        <f>RANK(F217,($F$17,$F$27,$F$37,$F$47,$F$57,$F$67,$F$77,$F$87,$F$97,$F$107,$F$117,$F$127,$F$137,$F$147,$F$157,$F$167,$F$177,$F$187,$F$197,$F$207,$F$217),0)</f>
        <v>4</v>
      </c>
      <c r="G218" s="125">
        <f>RANK(G217,($U$17,$U$27,$U$37,$U$47,$U$57,$U$67,$U$77,$U$87,$U$97,$U$107,$U$117,$U$127,$U$137,$U$147,$U$157,$U$167,$U$177,$U$187,$U$197,$U$207,$U$217),1)</f>
        <v>2</v>
      </c>
      <c r="H218" s="126">
        <f>SUM(D218+E218+F218+G218)</f>
        <v>17</v>
      </c>
      <c r="I218" s="127">
        <f>RANK(H218,($H$18,$H$28,$H$38,$H$48,$H$58,$H$68,$H$78,$H$88,$H$98,$H$108,$H$118,$H$128,$H$138,$H$148,$H$158,$H$168,$H$178,$H$188,$H$198,$H$208,$H$218),1)</f>
        <v>4</v>
      </c>
      <c r="J218" s="88"/>
      <c r="K218" s="21"/>
      <c r="L218" s="21"/>
      <c r="M218" s="21"/>
      <c r="N218" s="21"/>
      <c r="O218" s="19"/>
      <c r="P218" s="21"/>
      <c r="Q218" s="21"/>
      <c r="R218" s="19"/>
      <c r="S218" s="21"/>
      <c r="T218" s="21"/>
      <c r="U218" s="21"/>
    </row>
    <row r="219" spans="1:21" ht="26.1" customHeight="1" thickTop="1"/>
    <row r="221" spans="1:21" ht="26.1" customHeight="1">
      <c r="A221" s="61"/>
      <c r="B221" s="61" t="s">
        <v>60</v>
      </c>
      <c r="C221" s="61"/>
      <c r="D221" s="61"/>
      <c r="E221" s="61"/>
    </row>
    <row r="222" spans="1:21" ht="26.1" customHeight="1">
      <c r="A222" s="132"/>
      <c r="B222" s="138" t="s">
        <v>61</v>
      </c>
      <c r="C222" s="138"/>
      <c r="D222" s="138"/>
      <c r="E222" s="138"/>
      <c r="F222" s="138"/>
      <c r="G222" s="137" t="s">
        <v>5</v>
      </c>
      <c r="H222" s="137"/>
    </row>
    <row r="223" spans="1:21" ht="26.1" customHeight="1">
      <c r="A223" s="132">
        <v>1</v>
      </c>
      <c r="B223" s="138" t="str">
        <f>IF($I$218=1,$B$210,IF($I$208=1,$B$200,IF($I$198=1,$B$190,IF($I$188=1,$B$180,IF($I$178=1,$B$170,IF($I$168=1,$B$160,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")))))))))))))))))))))</f>
        <v>Hans-Purrmann-Gymnasium Speyer</v>
      </c>
      <c r="C223" s="138"/>
      <c r="D223" s="138"/>
      <c r="E223" s="138"/>
      <c r="F223" s="138"/>
      <c r="G223" s="137">
        <f>IF(B223=$B$10,$H$18,IF(B223=$B$20,$H$28,IF(B223=$B$30,$H$38,IF(B223=$B$40,$H$48,IF(B223=$B$50,$H$58,IF(B223=$B$60,$H$68,IF(B223=$B$70,$H$78,IF(B223=$B$80,$H$88,IF(B223=$B$90,$H$98,IF(B223=$B$100,$H$108,IF(B223=$B$110,$H$118,IF(B223=$B$120,$H$128,IF(B223=$B$130,$H$138,IF(B223=$B$140,$H$148,IF(B223=$B$150,$H$158,IF(B223=$B$160,$H$168,IF(B223=$B$170,$H$178,IF(B223=$B$180,$H$188,IF(B223=$B$190,$H$198,IF(B223=$B$200,$H$208,IF(B223=$B$210,$H$218," ")))))))))))))))))))))</f>
        <v>5</v>
      </c>
      <c r="H223" s="137"/>
    </row>
    <row r="224" spans="1:21" ht="26.1" customHeight="1">
      <c r="A224" s="132">
        <v>2</v>
      </c>
      <c r="B224" s="138" t="str">
        <f>IF($I$218=2,$B$210,IF($I$208=2,$B$200,IF($I$198=2,$B$190,IF($I$188=2,$B$180,IF($I$178=2,$B$170,IF($I$168=2,$B$160,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")))))))))))))))))))))</f>
        <v>Leininger-Gymnasium Grünstadt</v>
      </c>
      <c r="C224" s="138"/>
      <c r="D224" s="138"/>
      <c r="E224" s="138"/>
      <c r="F224" s="138"/>
      <c r="G224" s="137">
        <f t="shared" ref="G224:G243" si="0">IF(B224=$B$10,$H$18,IF(B224=$B$20,$H$28,IF(B224=$B$30,$H$38,IF(B224=$B$40,$H$48,IF(B224=$B$50,$H$58,IF(B224=$B$60,$H$68,IF(B224=$B$70,$H$78,IF(B224=$B$80,$H$88,IF(B224=$B$90,$H$98,IF(B224=$B$100,$H$108,IF(B224=$B$110,$H$118,IF(B224=$B$120,$H$128,IF(B224=$B$130,$H$138,IF(B224=$B$140,$H$148,IF(B224=$B$150,$H$158,IF(B224=$B$160,$H$168,IF(B224=$B$170,$H$178,IF(B224=$B$180,$H$188,IF(B224=$B$190,$H$198,IF(B224=$B$200,$H$208,IF(B224=$B$210,$H$218," ")))))))))))))))))))))</f>
        <v>11</v>
      </c>
      <c r="H224" s="137"/>
    </row>
    <row r="225" spans="1:8" ht="26.1" customHeight="1">
      <c r="A225" s="132">
        <v>3</v>
      </c>
      <c r="B225" s="138" t="str">
        <f>IF($I$218=3,$B$210,IF($I$208=3,$B$200,IF($I$198=3,$B$190,IF($I$188=3,$B$180,IF($I$178=3,$B$170,IF($I$168=3,$B$160,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")))))))))))))))))))))</f>
        <v>Hannah-Arendt-Gymnasium Haßloch II</v>
      </c>
      <c r="C225" s="138"/>
      <c r="D225" s="138"/>
      <c r="E225" s="138"/>
      <c r="F225" s="138"/>
      <c r="G225" s="137">
        <f t="shared" si="0"/>
        <v>13</v>
      </c>
      <c r="H225" s="137"/>
    </row>
    <row r="226" spans="1:8" ht="26.1" customHeight="1">
      <c r="A226" s="132">
        <v>4</v>
      </c>
      <c r="B226" s="138" t="str">
        <f>IF($I$218=4,$B$210,IF($I$208=4,$B$200,IF($I$198=4,$B$190,IF($I$188=4,$B$180,IF($I$178=4,$B$170,IF($I$168=4,$B$160,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")))))))))))))))))))))</f>
        <v>Hofenfels-Gymnasium Zweibrücken</v>
      </c>
      <c r="C226" s="138"/>
      <c r="D226" s="138"/>
      <c r="E226" s="138"/>
      <c r="F226" s="138"/>
      <c r="G226" s="137">
        <f t="shared" si="0"/>
        <v>17</v>
      </c>
      <c r="H226" s="137"/>
    </row>
    <row r="227" spans="1:8" ht="26.1" customHeight="1">
      <c r="A227" s="132">
        <v>5</v>
      </c>
      <c r="B227" s="138" t="str">
        <f>IF($I$218=5,$B$210,IF($I$208=5,$B$200,IF($I$198=5,$B$190,IF($I$188=5,$B$180,IF($I$178=5,$B$170,IF($I$168=5,$B$160,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")))))))))))))))))))))</f>
        <v>Gymnasium am Römerkastell Alzey</v>
      </c>
      <c r="C227" s="138"/>
      <c r="D227" s="138"/>
      <c r="E227" s="138"/>
      <c r="F227" s="138"/>
      <c r="G227" s="137">
        <f t="shared" si="0"/>
        <v>31</v>
      </c>
      <c r="H227" s="137"/>
    </row>
    <row r="228" spans="1:8" ht="26.1" customHeight="1">
      <c r="A228" s="132">
        <v>6</v>
      </c>
      <c r="B228" s="138" t="str">
        <f>IF($I$218=6,$B$210,IF($I$208=6,$B$200,IF($I$198=6,$B$190,IF($I$188=6,$B$180,IF($I$178=6,$B$170,IF($I$168=6,$B$160,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")))))))))))))))))))))</f>
        <v>Gymnasium Edenkoben</v>
      </c>
      <c r="C228" s="138"/>
      <c r="D228" s="138"/>
      <c r="E228" s="138"/>
      <c r="F228" s="138"/>
      <c r="G228" s="137">
        <f t="shared" si="0"/>
        <v>32</v>
      </c>
      <c r="H228" s="137"/>
    </row>
    <row r="229" spans="1:8" ht="26.1" customHeight="1">
      <c r="A229" s="132">
        <v>7</v>
      </c>
      <c r="B229" s="138" t="str">
        <f>IF($I$218=7,$B$210,IF($I$208=7,$B$200,IF($I$198=7,$B$190,IF($I$188=7,$B$180,IF($I$178=7,$B$170,IF($I$168=7,$B$160,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")))))))))))))))))))))</f>
        <v>Sebastian-Münster-Gymnasium Ingelheim I</v>
      </c>
      <c r="C229" s="138"/>
      <c r="D229" s="138"/>
      <c r="E229" s="138"/>
      <c r="F229" s="138"/>
      <c r="G229" s="137">
        <f t="shared" si="0"/>
        <v>34</v>
      </c>
      <c r="H229" s="137"/>
    </row>
    <row r="230" spans="1:8" ht="26.1" customHeight="1">
      <c r="A230" s="132">
        <v>8</v>
      </c>
      <c r="B230" s="138" t="str">
        <f>IF($I$218=8,$B$210,IF($I$208=8,$B$200,IF($I$198=8,$B$190,IF($I$188=8,$B$180,IF($I$178=8,$B$170,IF($I$168=8,$B$160,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")))))))))))))))))))))</f>
        <v xml:space="preserve"> </v>
      </c>
      <c r="C230" s="138"/>
      <c r="D230" s="138"/>
      <c r="E230" s="138"/>
      <c r="F230" s="138"/>
      <c r="G230" s="137" t="str">
        <f t="shared" si="0"/>
        <v xml:space="preserve"> </v>
      </c>
      <c r="H230" s="137"/>
    </row>
    <row r="231" spans="1:8" ht="26.1" customHeight="1">
      <c r="A231" s="132">
        <v>9</v>
      </c>
      <c r="B231" s="138" t="str">
        <f>IF($I$218=9,$B$210,IF($I$208=9,$B$200,IF($I$198=9,$B$190,IF($I$188=9,$B$180,IF($I$178=9,$B$170,IF($I$168=9,$B$160,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")))))))))))))))))))))</f>
        <v>Hohenstaufen-Gymnasium Kaiserslautern</v>
      </c>
      <c r="C231" s="138"/>
      <c r="D231" s="138"/>
      <c r="E231" s="138"/>
      <c r="F231" s="138"/>
      <c r="G231" s="137">
        <f t="shared" si="0"/>
        <v>36</v>
      </c>
      <c r="H231" s="137"/>
    </row>
    <row r="232" spans="1:8" ht="26.1" customHeight="1">
      <c r="A232" s="132">
        <v>10</v>
      </c>
      <c r="B232" s="138" t="str">
        <f>IF($I$218=10,$B$210,IF($I$208=10,$B$200,IF($I$198=10,$B$190,IF($I$188=10,$B$180,IF($I$178=10,$B$170,IF($I$168=10,$B$160,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")))))))))))))))))))))</f>
        <v>Helmholtz-Gymnasium Zweibrücken</v>
      </c>
      <c r="C232" s="138"/>
      <c r="D232" s="138"/>
      <c r="E232" s="138"/>
      <c r="F232" s="138"/>
      <c r="G232" s="137">
        <f t="shared" si="0"/>
        <v>37</v>
      </c>
      <c r="H232" s="137"/>
    </row>
    <row r="233" spans="1:8" ht="26.1" customHeight="1">
      <c r="A233" s="132">
        <v>11</v>
      </c>
      <c r="B233" s="138" t="str">
        <f>IF($I$218=11,$B$210,IF($I$208=11,$B$200,IF($I$198=11,$B$190,IF($I$188=11,$B$180,IF($I$178=11,$B$170,IF($I$168=11,$B$160,IF($I$158=11,$B$150,IF($I$148=11,$B$140,IF($I$138=11,$B$130,IF($I$128=11,$B$120,IF($I$118=11,$B$110,IF($I$108=11,$B$100,IF($I$98=11,$B$90,IF($I$88=11,$B$80,IF($I$78=11,$B$70,IF($I$68=11,$B$60,IF($I$58=11,$B$50,IF($I$48=11,$B$40,IF($I$38=11,$B$30,IF($I$28=11,$B$20,IF($I$18=11,$B$10," ")))))))))))))))))))))</f>
        <v>Hannah-Arendt-Gymnasium Haßloch I</v>
      </c>
      <c r="C233" s="138"/>
      <c r="D233" s="138"/>
      <c r="E233" s="138"/>
      <c r="F233" s="138"/>
      <c r="G233" s="137">
        <f t="shared" si="0"/>
        <v>42</v>
      </c>
      <c r="H233" s="137"/>
    </row>
    <row r="234" spans="1:8" ht="26.1" customHeight="1">
      <c r="A234" s="132">
        <v>12</v>
      </c>
      <c r="B234" s="138" t="str">
        <f>IF($I$218=12,$B$210,IF($I$208=12,$B$200,IF($I$198=12,$B$190,IF($I$188=12,$B$180,IF($I$178=12,$B$170,IF($I$168=12,$B$160,IF($I$158=12,$B$150,IF($I$148=12,$B$140,IF($I$138=12,$B$130,IF($I$128=12,$B$120,IF($I$118=12,$B$110,IF($I$108=12,$B$100,IF($I$98=12,$B$90,IF($I$88=12,$B$80,IF($I$78=12,$B$70,IF($I$68=12,$B$60,IF($I$58=12,$B$50,IF($I$48=12,$B$40,IF($I$38=12,$B$30,IF($I$28=12,$B$20,IF($I$18=12,$B$10," ")))))))))))))))))))))</f>
        <v>IGS u. Realschule plus Ludwigshafen-Edigheim</v>
      </c>
      <c r="C234" s="138"/>
      <c r="D234" s="138"/>
      <c r="E234" s="138"/>
      <c r="F234" s="138"/>
      <c r="G234" s="137">
        <f t="shared" si="0"/>
        <v>43</v>
      </c>
      <c r="H234" s="137"/>
    </row>
    <row r="235" spans="1:8" ht="26.1" customHeight="1">
      <c r="A235" s="132">
        <v>13</v>
      </c>
      <c r="B235" s="138" t="str">
        <f>IF($I$218=13,$B$210,IF($I$208=13,$B$200,IF($I$198=13,$B$190,IF($I$188=13,$B$180,IF($I$178=13,$B$170,IF($I$168=13,$B$160,IF($I$158=13,$B$150,IF($I$148=13,$B$140,IF($I$138=13,$B$130,IF($I$128=13,$B$120,IF($I$118=13,$B$110,IF($I$108=13,$B$100,IF($I$98=13,$B$90,IF($I$88=13,$B$80,IF($I$78=13,$B$70,IF($I$68=13,$B$60,IF($I$58=13,$B$50,IF($I$48=13,$B$40,IF($I$38=13,$B$30,IF($I$28=13,$B$20,IF($I$18=13,$B$10," ")))))))))))))))))))))</f>
        <v>IGS Wörth</v>
      </c>
      <c r="C235" s="138"/>
      <c r="D235" s="138"/>
      <c r="E235" s="138"/>
      <c r="F235" s="138"/>
      <c r="G235" s="137">
        <f t="shared" si="0"/>
        <v>48</v>
      </c>
      <c r="H235" s="137"/>
    </row>
    <row r="236" spans="1:8" ht="26.1" customHeight="1">
      <c r="A236" s="132">
        <v>14</v>
      </c>
      <c r="B236" s="138" t="str">
        <f>IF($I$218=14,$B$210,IF($I$208=14,$B$200,IF($I$198=14,$B$190,IF($I$188=14,$B$180,IF($I$178=14,$B$170,IF($I$168=14,$B$160,IF($I$158=14,$B$150,IF($I$148=14,$B$140,IF($I$138=14,$B$130,IF($I$128=14,$B$120,IF($I$118=14,$B$110,IF($I$108=14,$B$100,IF($I$98=14,$B$90,IF($I$88=14,$B$80,IF($I$78=14,$B$70,IF($I$68=14,$B$60,IF($I$58=14,$B$50,IF($I$48=14,$B$40,IF($I$38=14,$B$30,IF($I$28=14,$B$20,IF($I$18=14,$B$10," ")))))))))))))))))))))</f>
        <v>Karolinen-Gymnasium Frankenthal</v>
      </c>
      <c r="C236" s="138"/>
      <c r="D236" s="138"/>
      <c r="E236" s="138"/>
      <c r="F236" s="138"/>
      <c r="G236" s="137">
        <f t="shared" si="0"/>
        <v>51</v>
      </c>
      <c r="H236" s="137"/>
    </row>
    <row r="237" spans="1:8" ht="26.1" customHeight="1">
      <c r="A237" s="132">
        <v>15</v>
      </c>
      <c r="B237" s="138" t="str">
        <f>IF($I$218=15,$B$210,IF($I$208=15,$B$200,IF($I$198=15,$B$190,IF($I$188=15,$B$180,IF($I$178=15,$B$170,IF($I$168=15,$B$160,IF($I$158=15,$B$150,IF($I$148=15,$B$140,IF($I$138=15,$B$130,IF($I$128=15,$B$120,IF($I$118=15,$B$110,IF($I$108=15,$B$100,IF($I$98=15,$B$90,IF($I$88=15,$B$80,IF($I$78=15,$B$70,IF($I$68=15,$B$60,IF($I$58=15,$B$50,IF($I$48=15,$B$40,IF($I$38=15,$B$30,IF($I$28=15,$B$20,IF($I$18=15,$B$10," ")))))))))))))))))))))</f>
        <v>Sebastian-Münster-Gymnasium Ingelheim II</v>
      </c>
      <c r="C237" s="138"/>
      <c r="D237" s="138"/>
      <c r="E237" s="138"/>
      <c r="F237" s="138"/>
      <c r="G237" s="137">
        <f t="shared" si="0"/>
        <v>57</v>
      </c>
      <c r="H237" s="137"/>
    </row>
    <row r="238" spans="1:8" ht="26.1" customHeight="1">
      <c r="A238" s="132">
        <v>16</v>
      </c>
      <c r="B238" s="138" t="str">
        <f>IF($I$218=16,$B$210,IF($I$208=16,$B$200,IF($I$198=16,$B$190,IF($I$188=16,$B$180,IF($I$178=16,$B$170,IF($I$168=16,$B$160,IF($I$158=16,$B$150,IF($I$148=16,$B$140,IF($I$138=16,$B$130,IF($I$128=16,$B$120,IF($I$118=16,$B$110,IF($I$108=16,$B$100,IF($I$98=16,$B$90,IF($I$88=16,$B$80,IF($I$78=16,$B$70,IF($I$68=16,$B$60,IF($I$58=16,$B$50,IF($I$48=16,$B$40,IF($I$38=16,$B$30,IF($I$28=16,$B$20,IF($I$18=16,$B$10," ")))))))))))))))))))))</f>
        <v>Lise-Meitner-Gymnasium Maxdorf</v>
      </c>
      <c r="C238" s="138"/>
      <c r="D238" s="138"/>
      <c r="E238" s="138"/>
      <c r="F238" s="138"/>
      <c r="G238" s="137">
        <f t="shared" si="0"/>
        <v>58</v>
      </c>
      <c r="H238" s="137"/>
    </row>
    <row r="239" spans="1:8" ht="26.1" customHeight="1">
      <c r="A239" s="132">
        <v>17</v>
      </c>
      <c r="B239" s="138" t="str">
        <f>IF($I$218=17,$B$210,IF($I$208=17,$B$200,IF($I$198=17,$B$190,IF($I$188=17,$B$180,IF($I$178=17,$B$170,IF($I$168=17,$B$160,IF($I$158=17,$B$150,IF($I$148=17,$B$140,IF($I$138=17,$B$130,IF($I$128=17,$B$120,IF($I$118=17,$B$110,IF($I$108=17,$B$100,IF($I$98=17,$B$90,IF($I$88=17,$B$80,IF($I$78=17,$B$70,IF($I$68=17,$B$60,IF($I$58=17,$B$50,IF($I$48=17,$B$40,IF($I$38=17,$B$30,IF($I$28=17,$B$20,IF($I$18=17,$B$10," ")))))))))))))))))))))</f>
        <v xml:space="preserve"> </v>
      </c>
      <c r="C239" s="138"/>
      <c r="D239" s="138"/>
      <c r="E239" s="138"/>
      <c r="F239" s="138"/>
      <c r="G239" s="137" t="str">
        <f t="shared" si="0"/>
        <v xml:space="preserve"> </v>
      </c>
      <c r="H239" s="137"/>
    </row>
    <row r="240" spans="1:8" ht="26.1" customHeight="1">
      <c r="A240" s="132">
        <v>18</v>
      </c>
      <c r="B240" s="138" t="str">
        <f>IF($I$218=18,$B$210,IF($I$208=18,$B$200,IF($I$198=18,$B$190,IF($I$188=18,$B$180,IF($I$178=18,$B$170,IF($I$168=18,$B$160,IF($I$158=18,$B$150,IF($I$148=18,$B$140,IF($I$138=18,$B$130,IF($I$128=18,$B$120,IF($I$118=18,$B$110,IF($I$108=18,$B$100,IF($I$98=18,$B$90,IF($I$88=18,$B$80,IF($I$78=18,$B$70,IF($I$68=18,$B$60,IF($I$58=18,$B$50,IF($I$48=18,$B$40,IF($I$38=18,$B$30,IF($I$28=18,$B$20,IF($I$18=18,$B$10," ")))))))))))))))))))))</f>
        <v>Sickingen-Gymnasium Landstuhl</v>
      </c>
      <c r="C240" s="138"/>
      <c r="D240" s="138"/>
      <c r="E240" s="138"/>
      <c r="F240" s="138"/>
      <c r="G240" s="137">
        <f t="shared" si="0"/>
        <v>65</v>
      </c>
      <c r="H240" s="137"/>
    </row>
    <row r="241" spans="1:8" ht="26.1" customHeight="1">
      <c r="A241" s="132">
        <v>19</v>
      </c>
      <c r="B241" s="138" t="str">
        <f>IF($I$218=19,$B$210,IF($I$208=19,$B$200,IF($I$198=19,$B$190,IF($I$188=19,$B$180,IF($I$178=19,$B$170,IF($I$168=19,$B$160,IF($I$158=19,$B$150,IF($I$148=19,$B$140,IF($I$138=19,$B$130,IF($I$128=19,$B$120,IF($I$118=19,$B$110,IF($I$108=19,$B$100,IF($I$98=19,$B$90,IF($I$88=19,$B$80,IF($I$78=19,$B$70,IF($I$68=19,$B$60,IF($I$58=19,$B$50,IF($I$48=19,$B$40,IF($I$38=19,$B$30,IF($I$28=19,$B$20,IF($I$18=19,$B$10," ")))))))))))))))))))))</f>
        <v>Gymnasium Bad Bergzabern II</v>
      </c>
      <c r="C241" s="138"/>
      <c r="D241" s="138"/>
      <c r="E241" s="138"/>
      <c r="F241" s="138"/>
      <c r="G241" s="137">
        <f t="shared" si="0"/>
        <v>76</v>
      </c>
      <c r="H241" s="137"/>
    </row>
    <row r="242" spans="1:8" ht="26.1" customHeight="1">
      <c r="A242" s="132">
        <v>20</v>
      </c>
      <c r="B242" s="138" t="str">
        <f>IF($I$218=20,$B$210,IF($I$208=20,$B$200,IF($I$198=20,$B$190,IF($I$188=20,$B$180,IF($I$178=20,$B$170,IF($I$168=20,$B$160,IF($I$158=20,$B$150,IF($I$148=20,$B$140,IF($I$138=20,$B$130,IF($I$128=20,$B$120,IF($I$118=20,$B$110,IF($I$108=20,$B$100,IF($I$98=20,$B$90,IF($I$88=20,$B$80,IF($I$78=20,$B$70,IF($I$68=20,$B$60,IF($I$58=20,$B$50,IF($I$48=20,$B$40,IF($I$38=20,$B$30,IF($I$28=20,$B$20,IF($I$18=20,$B$10," ")))))))))))))))))))))</f>
        <v>Realschule plus Gau-Algesheim</v>
      </c>
      <c r="C242" s="138"/>
      <c r="D242" s="138"/>
      <c r="E242" s="138"/>
      <c r="F242" s="138"/>
      <c r="G242" s="137">
        <f t="shared" si="0"/>
        <v>77</v>
      </c>
      <c r="H242" s="137"/>
    </row>
    <row r="243" spans="1:8" ht="26.1" customHeight="1">
      <c r="A243" s="132">
        <v>21</v>
      </c>
      <c r="B243" s="138" t="str">
        <f>IF($I$218=21,$B$210,IF($I$208=21,$B$200,IF($I$198=21,$B$190,IF($I$188=21,$B$180,IF($I$178=21,$B$170,IF($I$168=21,$B$160,IF($I$158=21,$B$150,IF($I$148=21,$B$140,IF($I$138=21,$B$130,IF($I$128=21,$B$120,IF($I$118=21,$B$110,IF($I$108=21,$B$100,IF($I$98=21,$B$90,IF($I$88=21,$B$80,IF($I$78=21,$B$70,IF($I$68=21,$B$60,IF($I$58=21,$B$50,IF($I$48=21,$B$40,IF($I$38=21,$B$30,IF($I$28=21,$B$20,IF($I$18=21,$B$10," ")))))))))))))))))))))</f>
        <v>IGS Otterberg</v>
      </c>
      <c r="C243" s="138"/>
      <c r="D243" s="138"/>
      <c r="E243" s="138"/>
      <c r="F243" s="138"/>
      <c r="G243" s="137">
        <f t="shared" si="0"/>
        <v>82</v>
      </c>
      <c r="H243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7" activePane="bottomLeft" state="frozen"/>
      <selection pane="bottomLeft" activeCell="H34" sqref="H34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222" activePane="bottomLeft" state="frozen"/>
      <selection pane="bottomLeft" activeCell="G227" sqref="G227:H227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Mädchen</oddFooter>
      </headerFooter>
    </customSheetView>
  </customSheetViews>
  <mergeCells count="86">
    <mergeCell ref="F202:F206"/>
    <mergeCell ref="G202:G206"/>
    <mergeCell ref="F212:F216"/>
    <mergeCell ref="G212:G216"/>
    <mergeCell ref="F172:F176"/>
    <mergeCell ref="G172:G176"/>
    <mergeCell ref="F182:F186"/>
    <mergeCell ref="G182:G186"/>
    <mergeCell ref="F192:F196"/>
    <mergeCell ref="G192:G196"/>
    <mergeCell ref="F162:F166"/>
    <mergeCell ref="G162:G166"/>
    <mergeCell ref="F152:F156"/>
    <mergeCell ref="G152:G156"/>
    <mergeCell ref="F122:F126"/>
    <mergeCell ref="G122:G126"/>
    <mergeCell ref="F132:F136"/>
    <mergeCell ref="G132:G136"/>
    <mergeCell ref="F142:F146"/>
    <mergeCell ref="G142:G146"/>
    <mergeCell ref="F52:F56"/>
    <mergeCell ref="G52:G56"/>
    <mergeCell ref="F42:F46"/>
    <mergeCell ref="G42:G46"/>
    <mergeCell ref="F12:F16"/>
    <mergeCell ref="G12:G16"/>
    <mergeCell ref="F32:F36"/>
    <mergeCell ref="G32:G36"/>
    <mergeCell ref="F22:F26"/>
    <mergeCell ref="G22:G26"/>
    <mergeCell ref="F62:F66"/>
    <mergeCell ref="G62:G66"/>
    <mergeCell ref="F72:F76"/>
    <mergeCell ref="G72:G76"/>
    <mergeCell ref="F82:F86"/>
    <mergeCell ref="G82:G86"/>
    <mergeCell ref="F92:F96"/>
    <mergeCell ref="G92:G96"/>
    <mergeCell ref="F102:F106"/>
    <mergeCell ref="G102:G106"/>
    <mergeCell ref="F112:F116"/>
    <mergeCell ref="G112:G116"/>
    <mergeCell ref="B222:F222"/>
    <mergeCell ref="G222:H222"/>
    <mergeCell ref="B223:F223"/>
    <mergeCell ref="G223:H223"/>
    <mergeCell ref="B224:F224"/>
    <mergeCell ref="G224:H224"/>
    <mergeCell ref="B225:F225"/>
    <mergeCell ref="G225:H225"/>
    <mergeCell ref="B226:F226"/>
    <mergeCell ref="G226:H226"/>
    <mergeCell ref="B227:F227"/>
    <mergeCell ref="G227:H227"/>
    <mergeCell ref="B228:F228"/>
    <mergeCell ref="G228:H228"/>
    <mergeCell ref="B229:F229"/>
    <mergeCell ref="G229:H229"/>
    <mergeCell ref="B230:F230"/>
    <mergeCell ref="G230:H230"/>
    <mergeCell ref="B231:F231"/>
    <mergeCell ref="G231:H231"/>
    <mergeCell ref="B232:F232"/>
    <mergeCell ref="G232:H232"/>
    <mergeCell ref="B233:F233"/>
    <mergeCell ref="G233:H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3"/>
  <headerFooter alignWithMargins="0">
    <oddFooter>&amp;RWK IV,1 Mädchen</oddFooter>
  </headerFooter>
  <rowBreaks count="4" manualBreakCount="4">
    <brk id="49" max="20" man="1"/>
    <brk id="89" max="20" man="1"/>
    <brk id="141" max="20" man="1"/>
    <brk id="197" max="20" man="1"/>
  </rowBreaks>
  <colBreaks count="1" manualBreakCount="1">
    <brk id="21" max="48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F8" sqref="F8"/>
    </sheetView>
  </sheetViews>
  <sheetFormatPr baseColWidth="10" defaultRowHeight="12.75"/>
  <cols>
    <col min="3" max="3" width="13.85546875" customWidth="1"/>
    <col min="4" max="4" width="16.28515625" customWidth="1"/>
    <col min="5" max="5" width="39.42578125" customWidth="1"/>
    <col min="8" max="8" width="6.140625" customWidth="1"/>
    <col min="9" max="9" width="15.28515625" bestFit="1" customWidth="1"/>
  </cols>
  <sheetData>
    <row r="1" spans="1:9" ht="23.25">
      <c r="A1" s="6"/>
      <c r="B1" s="8" t="s">
        <v>38</v>
      </c>
      <c r="C1" s="6"/>
      <c r="D1" s="1"/>
      <c r="E1" s="4"/>
      <c r="F1" s="4"/>
      <c r="G1" s="4"/>
      <c r="H1" s="4"/>
      <c r="I1" s="2"/>
    </row>
    <row r="2" spans="1:9" ht="20.25">
      <c r="A2" s="3"/>
      <c r="B2" s="1" t="s">
        <v>39</v>
      </c>
      <c r="C2" s="3"/>
      <c r="D2" s="5"/>
      <c r="E2" s="4"/>
      <c r="F2" s="4"/>
      <c r="G2" s="4"/>
      <c r="H2" s="4"/>
      <c r="I2" s="4"/>
    </row>
    <row r="3" spans="1:9" ht="20.25">
      <c r="A3" s="3"/>
      <c r="B3" s="1" t="s">
        <v>79</v>
      </c>
      <c r="C3" s="3"/>
      <c r="D3" s="5"/>
      <c r="E3" s="4"/>
      <c r="F3" s="4"/>
      <c r="G3" s="4"/>
      <c r="H3" s="4"/>
      <c r="I3" s="7"/>
    </row>
    <row r="4" spans="1:9">
      <c r="A4" s="3"/>
      <c r="B4" s="3"/>
      <c r="C4" s="3"/>
      <c r="D4" s="3"/>
      <c r="E4" s="7"/>
      <c r="F4" s="7"/>
      <c r="G4" s="7"/>
      <c r="H4" s="7"/>
      <c r="I4" s="7"/>
    </row>
    <row r="5" spans="1:9" ht="30">
      <c r="A5" s="3"/>
      <c r="B5" s="3"/>
      <c r="C5" s="115" t="s">
        <v>48</v>
      </c>
      <c r="D5" s="3"/>
      <c r="E5" s="7"/>
      <c r="F5" s="7"/>
      <c r="G5" s="7"/>
      <c r="H5" s="7"/>
      <c r="I5" s="7"/>
    </row>
    <row r="6" spans="1:9" ht="35.25" customHeight="1">
      <c r="A6" s="3"/>
      <c r="B6" s="3"/>
      <c r="C6" s="3"/>
      <c r="D6" s="3"/>
      <c r="E6" s="7"/>
      <c r="F6" s="7"/>
      <c r="G6" s="7"/>
      <c r="H6" s="7"/>
      <c r="I6" s="7"/>
    </row>
    <row r="7" spans="1:9" ht="33.75" customHeight="1">
      <c r="A7" s="3"/>
      <c r="B7" s="9" t="s">
        <v>36</v>
      </c>
      <c r="C7" s="3"/>
      <c r="D7" s="3"/>
      <c r="E7" s="3"/>
      <c r="F7" s="7"/>
      <c r="G7" s="3"/>
      <c r="H7" s="7"/>
      <c r="I7" s="7"/>
    </row>
    <row r="8" spans="1:9" ht="18" customHeight="1">
      <c r="B8" s="133" t="s">
        <v>1</v>
      </c>
      <c r="C8" s="136" t="str">
        <f>'WK_IV,2_Mädchen'!B163</f>
        <v>Grundschule Schillerschule Haßloch I</v>
      </c>
      <c r="D8" s="136"/>
      <c r="E8" s="136"/>
      <c r="F8" s="15">
        <f>'WK_IV,2_Mädchen'!G163</f>
        <v>4</v>
      </c>
      <c r="G8" s="134" t="str">
        <f>IF(F8=" "," ","Punkte")</f>
        <v>Punkte</v>
      </c>
    </row>
    <row r="9" spans="1:9" ht="18">
      <c r="B9" s="133" t="s">
        <v>2</v>
      </c>
      <c r="C9" s="136" t="str">
        <f>'WK_IV,2_Mädchen'!B164</f>
        <v>Grundschule Schillerschule Haßloch II</v>
      </c>
      <c r="D9" s="136"/>
      <c r="E9" s="136"/>
      <c r="F9" s="15">
        <f>'WK_IV,2_Mädchen'!G164</f>
        <v>10</v>
      </c>
      <c r="G9" s="134" t="str">
        <f t="shared" ref="G9:G17" si="0">IF(F9=" "," ","Punkte")</f>
        <v>Punkte</v>
      </c>
    </row>
    <row r="10" spans="1:9" ht="18">
      <c r="B10" s="133" t="s">
        <v>3</v>
      </c>
      <c r="C10" s="136" t="str">
        <f>'WK_IV,2_Mädchen'!B165</f>
        <v xml:space="preserve">Dekan-Ernst-Schule Grünstadt </v>
      </c>
      <c r="D10" s="136"/>
      <c r="E10" s="136"/>
      <c r="F10" s="15">
        <f>'WK_IV,2_Mädchen'!G165</f>
        <v>11</v>
      </c>
      <c r="G10" s="134" t="str">
        <f t="shared" si="0"/>
        <v>Punkte</v>
      </c>
    </row>
    <row r="11" spans="1:9" ht="18">
      <c r="B11" s="133" t="s">
        <v>4</v>
      </c>
      <c r="C11" s="136" t="str">
        <f>'WK_IV,2_Mädchen'!B166</f>
        <v xml:space="preserve">Grundschule Sausenheim </v>
      </c>
      <c r="D11" s="136"/>
      <c r="E11" s="136"/>
      <c r="F11" s="15">
        <f>'WK_IV,2_Mädchen'!G166</f>
        <v>14</v>
      </c>
      <c r="G11" s="134" t="str">
        <f t="shared" si="0"/>
        <v>Punkte</v>
      </c>
    </row>
    <row r="12" spans="1:9" ht="18">
      <c r="B12" s="133" t="s">
        <v>10</v>
      </c>
      <c r="C12" s="136" t="str">
        <f>'WK_IV,2_Mädchen'!B167</f>
        <v xml:space="preserve">  </v>
      </c>
      <c r="D12" s="136"/>
      <c r="E12" s="136"/>
      <c r="F12" s="15">
        <f>'WK_IV,2_Mädchen'!G167</f>
        <v>20</v>
      </c>
      <c r="G12" s="134" t="str">
        <f t="shared" si="0"/>
        <v>Punkte</v>
      </c>
    </row>
    <row r="13" spans="1:9" ht="18">
      <c r="B13" s="133" t="s">
        <v>32</v>
      </c>
      <c r="C13" s="136" t="str">
        <f>'WK_IV,2_Mädchen'!B168</f>
        <v xml:space="preserve"> </v>
      </c>
      <c r="D13" s="136"/>
      <c r="E13" s="136"/>
      <c r="F13" s="15" t="str">
        <f>'WK_IV,2_Mädchen'!G168</f>
        <v xml:space="preserve"> </v>
      </c>
      <c r="G13" s="134" t="str">
        <f t="shared" si="0"/>
        <v xml:space="preserve"> </v>
      </c>
    </row>
    <row r="14" spans="1:9" ht="18">
      <c r="B14" s="133" t="s">
        <v>33</v>
      </c>
      <c r="C14" s="136" t="str">
        <f>'WK_IV,2_Mädchen'!B169</f>
        <v xml:space="preserve"> </v>
      </c>
      <c r="D14" s="136"/>
      <c r="E14" s="136"/>
      <c r="F14" s="15" t="str">
        <f>'WK_IV,2_Mädchen'!G169</f>
        <v xml:space="preserve"> </v>
      </c>
      <c r="G14" s="134" t="str">
        <f t="shared" si="0"/>
        <v xml:space="preserve"> </v>
      </c>
    </row>
    <row r="15" spans="1:9" ht="18">
      <c r="B15" s="133" t="s">
        <v>34</v>
      </c>
      <c r="C15" s="136" t="str">
        <f>'WK_IV,2_Mädchen'!B170</f>
        <v xml:space="preserve"> </v>
      </c>
      <c r="D15" s="136"/>
      <c r="E15" s="136"/>
      <c r="F15" s="15" t="str">
        <f>'WK_IV,2_Mädchen'!G170</f>
        <v xml:space="preserve"> </v>
      </c>
      <c r="G15" s="134" t="str">
        <f t="shared" si="0"/>
        <v xml:space="preserve"> </v>
      </c>
    </row>
    <row r="16" spans="1:9" ht="18">
      <c r="B16" s="133" t="s">
        <v>42</v>
      </c>
      <c r="C16" s="136" t="str">
        <f>'WK_IV,2_Mädchen'!B171</f>
        <v xml:space="preserve"> </v>
      </c>
      <c r="D16" s="136"/>
      <c r="E16" s="136"/>
      <c r="F16" s="15" t="str">
        <f>'WK_IV,2_Mädchen'!G171</f>
        <v xml:space="preserve"> </v>
      </c>
      <c r="G16" s="134" t="str">
        <f t="shared" si="0"/>
        <v xml:space="preserve"> </v>
      </c>
    </row>
    <row r="17" spans="2:7" ht="18">
      <c r="B17" s="133" t="s">
        <v>43</v>
      </c>
      <c r="C17" s="136" t="str">
        <f>'WK_IV,2_Mädchen'!B172</f>
        <v xml:space="preserve"> </v>
      </c>
      <c r="D17" s="136"/>
      <c r="E17" s="136"/>
      <c r="F17" s="15" t="str">
        <f>'WK_IV,2_Mädchen'!G172</f>
        <v xml:space="preserve"> </v>
      </c>
      <c r="G17" s="134" t="str">
        <f t="shared" si="0"/>
        <v xml:space="preserve"> </v>
      </c>
    </row>
    <row r="20" spans="2:7" ht="26.25">
      <c r="B20" s="9" t="s">
        <v>37</v>
      </c>
      <c r="C20" s="128"/>
      <c r="D20" s="116"/>
      <c r="E20" s="129"/>
      <c r="F20" s="130"/>
      <c r="G20" s="131"/>
    </row>
    <row r="21" spans="2:7" ht="18">
      <c r="B21" s="133" t="s">
        <v>1</v>
      </c>
      <c r="C21" s="136" t="str">
        <f>'WK_IV,1_Jungen'!B163</f>
        <v>Leininger Gymnasium Grünstadt</v>
      </c>
      <c r="D21" s="136"/>
      <c r="E21" s="136"/>
      <c r="F21" s="15">
        <f>'WK_IV,1_Jungen'!G163</f>
        <v>4</v>
      </c>
      <c r="G21" s="134" t="str">
        <f>IF(C21=" "," ","Punkte")</f>
        <v>Punkte</v>
      </c>
    </row>
    <row r="22" spans="2:7" ht="18">
      <c r="B22" s="133" t="s">
        <v>2</v>
      </c>
      <c r="C22" s="136" t="str">
        <f>'WK_IV,1_Jungen'!B164</f>
        <v>Wilhelm-von-Humboldt-Gymnasium Ludwigshafen</v>
      </c>
      <c r="D22" s="136"/>
      <c r="E22" s="136"/>
      <c r="F22" s="15">
        <f>'WK_IV,1_Jungen'!G164</f>
        <v>8</v>
      </c>
      <c r="G22" s="134" t="str">
        <f t="shared" ref="G22:G30" si="1">IF(C22=" "," ","Punkte")</f>
        <v>Punkte</v>
      </c>
    </row>
    <row r="23" spans="2:7" ht="18">
      <c r="B23" s="133" t="s">
        <v>3</v>
      </c>
      <c r="C23" s="136" t="str">
        <f>'WK_IV,1_Jungen'!B165</f>
        <v>Sickingen-Gymnasium Landstuhl</v>
      </c>
      <c r="D23" s="136"/>
      <c r="E23" s="136"/>
      <c r="F23" s="15">
        <f>'WK_IV,1_Jungen'!G165</f>
        <v>14</v>
      </c>
      <c r="G23" s="134" t="str">
        <f t="shared" si="1"/>
        <v>Punkte</v>
      </c>
    </row>
    <row r="24" spans="2:7" ht="18">
      <c r="B24" s="133" t="s">
        <v>4</v>
      </c>
      <c r="C24" s="136" t="str">
        <f>'WK_IV,1_Jungen'!B166</f>
        <v xml:space="preserve"> </v>
      </c>
      <c r="D24" s="136"/>
      <c r="E24" s="136"/>
      <c r="F24" s="15" t="str">
        <f>'WK_IV,1_Jungen'!G166</f>
        <v xml:space="preserve"> </v>
      </c>
      <c r="G24" s="134" t="str">
        <f t="shared" si="1"/>
        <v xml:space="preserve"> </v>
      </c>
    </row>
    <row r="25" spans="2:7" ht="18">
      <c r="B25" s="133" t="s">
        <v>10</v>
      </c>
      <c r="C25" s="136" t="str">
        <f>'WK_IV,1_Jungen'!B167</f>
        <v>Hohenstaufen-Gymnasium Kaiserslautern</v>
      </c>
      <c r="D25" s="136"/>
      <c r="E25" s="136"/>
      <c r="F25" s="15">
        <f>'WK_IV,1_Jungen'!G167</f>
        <v>20</v>
      </c>
      <c r="G25" s="134" t="str">
        <f t="shared" si="1"/>
        <v>Punkte</v>
      </c>
    </row>
    <row r="26" spans="2:7" ht="18">
      <c r="B26" s="133" t="s">
        <v>32</v>
      </c>
      <c r="C26" s="136" t="str">
        <f>'WK_IV,1_Jungen'!B168</f>
        <v xml:space="preserve">   </v>
      </c>
      <c r="D26" s="136"/>
      <c r="E26" s="136"/>
      <c r="F26" s="15">
        <f>'WK_IV,1_Jungen'!G168</f>
        <v>24</v>
      </c>
      <c r="G26" s="134" t="str">
        <f t="shared" si="1"/>
        <v>Punkte</v>
      </c>
    </row>
    <row r="27" spans="2:7" ht="18">
      <c r="B27" s="133" t="s">
        <v>33</v>
      </c>
      <c r="C27" s="136" t="str">
        <f>'WK_IV,1_Jungen'!B169</f>
        <v xml:space="preserve"> </v>
      </c>
      <c r="D27" s="136"/>
      <c r="E27" s="136"/>
      <c r="F27" s="15" t="str">
        <f>'WK_IV,1_Jungen'!G169</f>
        <v xml:space="preserve"> </v>
      </c>
      <c r="G27" s="134" t="str">
        <f t="shared" si="1"/>
        <v xml:space="preserve"> </v>
      </c>
    </row>
    <row r="28" spans="2:7" ht="18">
      <c r="B28" s="133" t="s">
        <v>34</v>
      </c>
      <c r="C28" s="136" t="str">
        <f>'WK_IV,1_Jungen'!B170</f>
        <v xml:space="preserve"> </v>
      </c>
      <c r="D28" s="136"/>
      <c r="E28" s="136"/>
      <c r="F28" s="15" t="str">
        <f>'WK_IV,1_Jungen'!G170</f>
        <v xml:space="preserve"> </v>
      </c>
      <c r="G28" s="134" t="str">
        <f t="shared" si="1"/>
        <v xml:space="preserve"> </v>
      </c>
    </row>
    <row r="29" spans="2:7" ht="18">
      <c r="B29" s="133" t="s">
        <v>42</v>
      </c>
      <c r="C29" s="136" t="str">
        <f>'WK_IV,1_Jungen'!B171</f>
        <v xml:space="preserve"> </v>
      </c>
      <c r="D29" s="136"/>
      <c r="E29" s="136"/>
      <c r="F29" s="15" t="str">
        <f>'WK_IV,1_Jungen'!G171</f>
        <v xml:space="preserve"> </v>
      </c>
      <c r="G29" s="134" t="str">
        <f t="shared" si="1"/>
        <v xml:space="preserve"> </v>
      </c>
    </row>
    <row r="30" spans="2:7" ht="18">
      <c r="B30" s="133" t="s">
        <v>43</v>
      </c>
      <c r="C30" s="136" t="str">
        <f>'WK_IV,1_Jungen'!B172</f>
        <v xml:space="preserve"> </v>
      </c>
      <c r="D30" s="136"/>
      <c r="E30" s="136"/>
      <c r="F30" s="15" t="str">
        <f>'WK_IV,1_Jungen'!G172</f>
        <v xml:space="preserve"> </v>
      </c>
      <c r="G30" s="134" t="str">
        <f t="shared" si="1"/>
        <v xml:space="preserve"> </v>
      </c>
    </row>
    <row r="34" spans="2:7" ht="26.25">
      <c r="B34" s="9" t="s">
        <v>41</v>
      </c>
      <c r="C34" s="128"/>
      <c r="D34" s="116"/>
      <c r="E34" s="129"/>
      <c r="F34" s="130"/>
      <c r="G34" s="131"/>
    </row>
    <row r="35" spans="2:7" ht="18">
      <c r="B35" s="133" t="s">
        <v>1</v>
      </c>
      <c r="C35" s="136" t="str">
        <f>'WK_IV,2_Jungen'!B163</f>
        <v>Böhammer-Grundschule Bad Bergzabern</v>
      </c>
      <c r="D35" s="136"/>
      <c r="E35" s="136"/>
      <c r="F35" s="15">
        <f>'WK_IV,2_Jungen'!G163</f>
        <v>6</v>
      </c>
      <c r="G35" s="134" t="str">
        <f>IF(C35=" "," ","Punkte")</f>
        <v>Punkte</v>
      </c>
    </row>
    <row r="36" spans="2:7" ht="18">
      <c r="B36" s="133" t="s">
        <v>2</v>
      </c>
      <c r="C36" s="136" t="str">
        <f>'WK_IV,2_Jungen'!B164</f>
        <v xml:space="preserve">Dekan-Ernst-Schule Grünstadt </v>
      </c>
      <c r="D36" s="136"/>
      <c r="E36" s="136"/>
      <c r="F36" s="15">
        <f>'WK_IV,2_Jungen'!G164</f>
        <v>8</v>
      </c>
      <c r="G36" s="134" t="str">
        <f t="shared" ref="G36:G44" si="2">IF(C36=" "," ","Punkte")</f>
        <v>Punkte</v>
      </c>
    </row>
    <row r="37" spans="2:7" ht="18">
      <c r="B37" s="133" t="s">
        <v>3</v>
      </c>
      <c r="C37" s="136" t="str">
        <f>'WK_IV,2_Jungen'!B165</f>
        <v>Grundschule Sausenheim I</v>
      </c>
      <c r="D37" s="136"/>
      <c r="E37" s="136"/>
      <c r="F37" s="15">
        <f>'WK_IV,2_Jungen'!G165</f>
        <v>11</v>
      </c>
      <c r="G37" s="134" t="str">
        <f t="shared" si="2"/>
        <v>Punkte</v>
      </c>
    </row>
    <row r="38" spans="2:7" ht="18">
      <c r="B38" s="133" t="s">
        <v>4</v>
      </c>
      <c r="C38" s="136" t="str">
        <f>'WK_IV,2_Jungen'!B166</f>
        <v>Grundschule Sausenheim II</v>
      </c>
      <c r="D38" s="136"/>
      <c r="E38" s="136"/>
      <c r="F38" s="15">
        <f>'WK_IV,2_Jungen'!G166</f>
        <v>15</v>
      </c>
      <c r="G38" s="134" t="str">
        <f t="shared" si="2"/>
        <v>Punkte</v>
      </c>
    </row>
    <row r="39" spans="2:7" ht="18">
      <c r="B39" s="133" t="s">
        <v>10</v>
      </c>
      <c r="C39" s="136" t="str">
        <f>'WK_IV,2_Jungen'!B167</f>
        <v xml:space="preserve">   </v>
      </c>
      <c r="D39" s="136"/>
      <c r="E39" s="136"/>
      <c r="F39" s="15">
        <f>'WK_IV,2_Jungen'!G167</f>
        <v>20</v>
      </c>
      <c r="G39" s="134" t="str">
        <f t="shared" si="2"/>
        <v>Punkte</v>
      </c>
    </row>
    <row r="40" spans="2:7" ht="18">
      <c r="B40" s="133" t="s">
        <v>32</v>
      </c>
      <c r="C40" s="136" t="str">
        <f>'WK_IV,2_Jungen'!B168</f>
        <v xml:space="preserve"> </v>
      </c>
      <c r="D40" s="136"/>
      <c r="E40" s="136"/>
      <c r="F40" s="15" t="str">
        <f>'WK_IV,2_Jungen'!G168</f>
        <v xml:space="preserve"> </v>
      </c>
      <c r="G40" s="134" t="str">
        <f t="shared" si="2"/>
        <v xml:space="preserve"> </v>
      </c>
    </row>
    <row r="41" spans="2:7" ht="18">
      <c r="B41" s="133" t="s">
        <v>33</v>
      </c>
      <c r="C41" s="136" t="str">
        <f>'WK_IV,2_Jungen'!B169</f>
        <v xml:space="preserve"> </v>
      </c>
      <c r="D41" s="136"/>
      <c r="E41" s="136"/>
      <c r="F41" s="15" t="str">
        <f>'WK_IV,2_Jungen'!G169</f>
        <v xml:space="preserve"> </v>
      </c>
      <c r="G41" s="134" t="str">
        <f t="shared" si="2"/>
        <v xml:space="preserve"> </v>
      </c>
    </row>
    <row r="42" spans="2:7" ht="18">
      <c r="B42" s="133" t="s">
        <v>34</v>
      </c>
      <c r="C42" s="136" t="str">
        <f>'WK_IV,2_Jungen'!B170</f>
        <v xml:space="preserve"> </v>
      </c>
      <c r="D42" s="136"/>
      <c r="E42" s="136"/>
      <c r="F42" s="15" t="str">
        <f>'WK_IV,2_Jungen'!G170</f>
        <v xml:space="preserve"> </v>
      </c>
      <c r="G42" s="134" t="str">
        <f t="shared" si="2"/>
        <v xml:space="preserve"> </v>
      </c>
    </row>
    <row r="43" spans="2:7" ht="18">
      <c r="B43" s="133" t="s">
        <v>42</v>
      </c>
      <c r="C43" s="136" t="str">
        <f>'WK_IV,2_Jungen'!B171</f>
        <v xml:space="preserve"> </v>
      </c>
      <c r="D43" s="136"/>
      <c r="E43" s="136"/>
      <c r="F43" s="15" t="str">
        <f>'WK_IV,2_Jungen'!G171</f>
        <v xml:space="preserve"> </v>
      </c>
      <c r="G43" s="134" t="str">
        <f t="shared" si="2"/>
        <v xml:space="preserve"> </v>
      </c>
    </row>
    <row r="44" spans="2:7" ht="18">
      <c r="B44" s="133" t="s">
        <v>43</v>
      </c>
      <c r="C44" s="136" t="str">
        <f>'WK_IV,2_Jungen'!B172</f>
        <v xml:space="preserve"> </v>
      </c>
      <c r="D44" s="136"/>
      <c r="E44" s="136"/>
      <c r="F44" s="15" t="str">
        <f>'WK_IV,2_Jungen'!G172</f>
        <v xml:space="preserve"> </v>
      </c>
      <c r="G44" s="134" t="str">
        <f t="shared" si="2"/>
        <v xml:space="preserve"> </v>
      </c>
    </row>
  </sheetData>
  <sheetProtection sheet="1" objects="1" scenarios="1"/>
  <customSheetViews>
    <customSheetView guid="{BD50EC88-8DF9-4D4A-94D9-54E1156DA798}" showPageBreaks="1">
      <selection activeCell="J3" sqref="J3"/>
      <pageMargins left="0.7" right="0.7" top="0.78740157499999996" bottom="0.78740157499999996" header="0.3" footer="0.3"/>
    </customSheetView>
    <customSheetView guid="{214C577A-27AC-4F09-9C88-64A1D6B895AE}" topLeftCell="A32">
      <selection activeCell="G43" sqref="G43"/>
      <pageMargins left="0.7" right="0.7" top="0.78740157499999996" bottom="0.78740157499999996" header="0.3" footer="0.3"/>
    </customSheetView>
  </customSheetViews>
  <mergeCells count="30">
    <mergeCell ref="C13:E13"/>
    <mergeCell ref="C21:E21"/>
    <mergeCell ref="C22:E22"/>
    <mergeCell ref="C23:E23"/>
    <mergeCell ref="C24:E24"/>
    <mergeCell ref="C14:E14"/>
    <mergeCell ref="C15:E15"/>
    <mergeCell ref="C16:E16"/>
    <mergeCell ref="C17:E17"/>
    <mergeCell ref="C8:E8"/>
    <mergeCell ref="C9:E9"/>
    <mergeCell ref="C10:E10"/>
    <mergeCell ref="C11:E11"/>
    <mergeCell ref="C12:E12"/>
    <mergeCell ref="C25:E25"/>
    <mergeCell ref="C26:E26"/>
    <mergeCell ref="C43:E43"/>
    <mergeCell ref="C44:E44"/>
    <mergeCell ref="C37:E37"/>
    <mergeCell ref="C38:E38"/>
    <mergeCell ref="C39:E39"/>
    <mergeCell ref="C40:E40"/>
    <mergeCell ref="C41:E41"/>
    <mergeCell ref="C42:E42"/>
    <mergeCell ref="C36:E36"/>
    <mergeCell ref="C27:E27"/>
    <mergeCell ref="C28:E28"/>
    <mergeCell ref="C29:E29"/>
    <mergeCell ref="C30:E30"/>
    <mergeCell ref="C35:E35"/>
  </mergeCells>
  <pageMargins left="0.7" right="0.7" top="0.78740157499999996" bottom="0.78740157499999996" header="0.3" footer="0.3"/>
  <pageSetup paperSize="9" orientation="portrait" horizontalDpi="4294967294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2"/>
  <sheetViews>
    <sheetView view="pageBreakPreview" zoomScale="55" zoomScaleNormal="50" zoomScaleSheetLayoutView="55" workbookViewId="0">
      <pane ySplit="6" topLeftCell="A25" activePane="bottomLeft" state="frozen"/>
      <selection pane="bottomLeft" activeCell="J43" sqref="J43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710937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29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28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121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69</v>
      </c>
      <c r="B5" s="18"/>
      <c r="C5" s="20"/>
      <c r="D5" s="19"/>
      <c r="E5" s="19"/>
      <c r="F5" s="114" t="s">
        <v>31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76</v>
      </c>
      <c r="C10" s="78"/>
      <c r="D10" s="28"/>
      <c r="E10" s="28"/>
      <c r="F10" s="28"/>
      <c r="G10" s="29"/>
      <c r="H10" s="30"/>
      <c r="I10" s="31"/>
      <c r="J10" s="31"/>
      <c r="K10" s="91" t="s">
        <v>26</v>
      </c>
      <c r="L10" s="32"/>
      <c r="M10" s="31"/>
      <c r="N10" s="92" t="s">
        <v>18</v>
      </c>
      <c r="O10" s="104"/>
      <c r="P10" s="93"/>
      <c r="Q10" s="94" t="s">
        <v>22</v>
      </c>
      <c r="R10" s="104"/>
      <c r="S10" s="33"/>
      <c r="T10" s="34" t="s">
        <v>23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19</v>
      </c>
      <c r="H11" s="41" t="s">
        <v>5</v>
      </c>
      <c r="I11" s="21"/>
      <c r="J11" s="21"/>
      <c r="K11" s="42" t="s">
        <v>13</v>
      </c>
      <c r="L11" s="43">
        <v>5</v>
      </c>
      <c r="M11" s="18"/>
      <c r="N11" s="47" t="s">
        <v>122</v>
      </c>
      <c r="O11" s="105">
        <v>4.3899999999999997</v>
      </c>
      <c r="P11" s="95"/>
      <c r="Q11" s="47" t="s">
        <v>122</v>
      </c>
      <c r="R11" s="105">
        <v>6.46</v>
      </c>
      <c r="S11" s="80"/>
      <c r="T11" s="42" t="s">
        <v>24</v>
      </c>
      <c r="U11" s="45">
        <v>39.479999999999997</v>
      </c>
    </row>
    <row r="12" spans="1:21" ht="30" customHeight="1" thickBot="1">
      <c r="A12" s="46">
        <v>1</v>
      </c>
      <c r="B12" s="47" t="s">
        <v>122</v>
      </c>
      <c r="C12" s="81">
        <v>7</v>
      </c>
      <c r="D12" s="48">
        <v>18</v>
      </c>
      <c r="E12" s="48">
        <v>18</v>
      </c>
      <c r="F12" s="139" t="s">
        <v>15</v>
      </c>
      <c r="G12" s="139" t="s">
        <v>20</v>
      </c>
      <c r="H12" s="96"/>
      <c r="I12" s="21"/>
      <c r="J12" s="21"/>
      <c r="K12" s="49" t="s">
        <v>14</v>
      </c>
      <c r="L12" s="50">
        <v>5.5</v>
      </c>
      <c r="M12" s="18"/>
      <c r="N12" s="54" t="s">
        <v>123</v>
      </c>
      <c r="O12" s="106">
        <v>5.68</v>
      </c>
      <c r="P12" s="97"/>
      <c r="Q12" s="54" t="s">
        <v>123</v>
      </c>
      <c r="R12" s="106">
        <v>6.3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>
      <c r="A13" s="53">
        <v>2</v>
      </c>
      <c r="B13" s="54" t="s">
        <v>123</v>
      </c>
      <c r="C13" s="82">
        <v>7</v>
      </c>
      <c r="D13" s="55">
        <v>16.75</v>
      </c>
      <c r="E13" s="55">
        <v>18</v>
      </c>
      <c r="F13" s="140"/>
      <c r="G13" s="140"/>
      <c r="H13" s="98"/>
      <c r="I13" s="21"/>
      <c r="J13" s="21"/>
      <c r="K13" s="49" t="s">
        <v>103</v>
      </c>
      <c r="L13" s="50">
        <v>6</v>
      </c>
      <c r="M13" s="18"/>
      <c r="N13" s="57" t="s">
        <v>124</v>
      </c>
      <c r="O13" s="106">
        <v>5.28</v>
      </c>
      <c r="P13" s="97"/>
      <c r="Q13" s="57" t="s">
        <v>124</v>
      </c>
      <c r="R13" s="106">
        <v>6.63</v>
      </c>
      <c r="S13" s="24"/>
      <c r="T13" s="24"/>
      <c r="U13" s="56"/>
    </row>
    <row r="14" spans="1:21" ht="30" customHeight="1" thickBot="1">
      <c r="A14" s="53">
        <v>3</v>
      </c>
      <c r="B14" s="57" t="s">
        <v>124</v>
      </c>
      <c r="C14" s="83">
        <v>8</v>
      </c>
      <c r="D14" s="55">
        <v>15.75</v>
      </c>
      <c r="E14" s="55">
        <v>15.5</v>
      </c>
      <c r="F14" s="140"/>
      <c r="G14" s="140"/>
      <c r="H14" s="98"/>
      <c r="I14" s="21"/>
      <c r="J14" s="21"/>
      <c r="K14" s="58" t="s">
        <v>104</v>
      </c>
      <c r="L14" s="59">
        <v>5.5</v>
      </c>
      <c r="M14" s="18"/>
      <c r="N14" s="57" t="s">
        <v>125</v>
      </c>
      <c r="O14" s="106">
        <v>5.36</v>
      </c>
      <c r="P14" s="97"/>
      <c r="Q14" s="57" t="s">
        <v>125</v>
      </c>
      <c r="R14" s="106">
        <v>4.54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125</v>
      </c>
      <c r="C15" s="83">
        <v>8</v>
      </c>
      <c r="D15" s="55">
        <v>16</v>
      </c>
      <c r="E15" s="55">
        <v>17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16.25</v>
      </c>
      <c r="M15" s="18"/>
      <c r="N15" s="63" t="s">
        <v>126</v>
      </c>
      <c r="O15" s="107">
        <v>4.53</v>
      </c>
      <c r="P15" s="61"/>
      <c r="Q15" s="63" t="s">
        <v>126</v>
      </c>
      <c r="R15" s="107">
        <v>8.0299999999999994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126</v>
      </c>
      <c r="C16" s="84">
        <v>8</v>
      </c>
      <c r="D16" s="64">
        <v>14</v>
      </c>
      <c r="E16" s="64">
        <v>13.75</v>
      </c>
      <c r="F16" s="141"/>
      <c r="G16" s="141"/>
      <c r="H16" s="99"/>
      <c r="I16" s="21"/>
      <c r="J16" s="21"/>
      <c r="K16" s="21"/>
      <c r="L16" s="21"/>
      <c r="M16" s="21"/>
      <c r="N16" s="65" t="s">
        <v>25</v>
      </c>
      <c r="O16" s="108">
        <f>LARGE((O11:O15),1)+LARGE((O11:O15),2)+LARGE((O11:O15),3)+LARGE((O11:O15),4)</f>
        <v>20.85</v>
      </c>
      <c r="P16" s="24"/>
      <c r="Q16" s="85" t="s">
        <v>25</v>
      </c>
      <c r="R16" s="108">
        <f>SMALL((R11:R15),1)+SMALL((R11:R15),2)+SMALL((R11:R15),3)+SMALL((R11:R15),4)</f>
        <v>23.93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66.5</v>
      </c>
      <c r="E17" s="68">
        <f>LARGE((E12:E16),1)+LARGE((E12:E16),2)+LARGE((E12:E16),3)+LARGE((E12:E16),4)</f>
        <v>68.5</v>
      </c>
      <c r="F17" s="69">
        <f>L15</f>
        <v>16.25</v>
      </c>
      <c r="G17" s="70">
        <f>U17</f>
        <v>3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1</v>
      </c>
      <c r="P17" s="72"/>
      <c r="Q17" s="71" t="s">
        <v>6</v>
      </c>
      <c r="R17" s="111">
        <f>RANK(R16,($R$16,$R$26,$R$36,$R$46,$R$56,$R$66,$R$76,$R$86,$R$96,$R$106,$R$116,$R$126,$R$136,$R$146,$R$156),1)</f>
        <v>1</v>
      </c>
      <c r="S17" s="72"/>
      <c r="T17" s="26" t="s">
        <v>27</v>
      </c>
      <c r="U17" s="112">
        <f>O17+R17+U12</f>
        <v>3</v>
      </c>
    </row>
    <row r="18" spans="1:21" ht="30" customHeight="1" thickTop="1" thickBot="1">
      <c r="A18" s="60"/>
      <c r="B18" s="73" t="s">
        <v>21</v>
      </c>
      <c r="C18" s="87"/>
      <c r="D18" s="125">
        <f>RANK(D17,($D$17,$D$27,$D$37,$D$47,$D$57,$D$67,$D$77,$D$87,$D$97,$D$107,$D$117,$D$127,$D$137,$D$147,D$157),0)</f>
        <v>1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1</v>
      </c>
      <c r="G18" s="125">
        <f>RANK(G17,($U$17,$U$27,$U$37,$U$47,$U$57,$U$67,$U$77,$U$87,$U$97,$U$107,$U$117,$U$127,$U$137,$U$147,$U$157),1)</f>
        <v>1</v>
      </c>
      <c r="H18" s="75">
        <f>SUM(D18+E18+F18+G18)</f>
        <v>4</v>
      </c>
      <c r="I18" s="102">
        <f>RANK(H18,($H$18,$H$28,$H$38,$H$48,$H$58,$H$68,$H$78,$H$88,$H$98,$H$108,$H$118,$H$128,$H$138,$H$148,$H$158),1)</f>
        <v>1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77</v>
      </c>
      <c r="C20" s="78"/>
      <c r="D20" s="28"/>
      <c r="E20" s="28"/>
      <c r="F20" s="28"/>
      <c r="G20" s="29"/>
      <c r="H20" s="30"/>
      <c r="I20" s="31"/>
      <c r="J20" s="31"/>
      <c r="K20" s="91" t="s">
        <v>26</v>
      </c>
      <c r="L20" s="32"/>
      <c r="M20" s="31"/>
      <c r="N20" s="92" t="s">
        <v>18</v>
      </c>
      <c r="O20" s="104"/>
      <c r="P20" s="93"/>
      <c r="Q20" s="94" t="s">
        <v>22</v>
      </c>
      <c r="R20" s="104"/>
      <c r="S20" s="33"/>
      <c r="T20" s="34" t="s">
        <v>23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19</v>
      </c>
      <c r="H21" s="41" t="s">
        <v>5</v>
      </c>
      <c r="I21" s="21"/>
      <c r="J21" s="21"/>
      <c r="K21" s="42" t="s">
        <v>13</v>
      </c>
      <c r="L21" s="43">
        <v>4.5</v>
      </c>
      <c r="M21" s="18"/>
      <c r="N21" s="47" t="s">
        <v>127</v>
      </c>
      <c r="O21" s="105">
        <v>4.3</v>
      </c>
      <c r="P21" s="97"/>
      <c r="Q21" s="47" t="s">
        <v>127</v>
      </c>
      <c r="R21" s="105">
        <v>9.57</v>
      </c>
      <c r="S21" s="24"/>
      <c r="T21" s="42"/>
      <c r="U21" s="45">
        <v>44.72</v>
      </c>
    </row>
    <row r="22" spans="1:21" ht="30" customHeight="1" thickBot="1">
      <c r="A22" s="46">
        <v>1</v>
      </c>
      <c r="B22" s="47" t="s">
        <v>127</v>
      </c>
      <c r="C22" s="81">
        <v>9</v>
      </c>
      <c r="D22" s="48">
        <v>15.75</v>
      </c>
      <c r="E22" s="48">
        <v>16.75</v>
      </c>
      <c r="F22" s="139" t="s">
        <v>15</v>
      </c>
      <c r="G22" s="139" t="s">
        <v>20</v>
      </c>
      <c r="H22" s="96"/>
      <c r="I22" s="21"/>
      <c r="J22" s="21"/>
      <c r="K22" s="49" t="s">
        <v>14</v>
      </c>
      <c r="L22" s="50">
        <v>4</v>
      </c>
      <c r="M22" s="18"/>
      <c r="N22" s="54" t="s">
        <v>128</v>
      </c>
      <c r="O22" s="106">
        <v>4.29</v>
      </c>
      <c r="P22" s="97"/>
      <c r="Q22" s="54" t="s">
        <v>128</v>
      </c>
      <c r="R22" s="106">
        <v>7.61</v>
      </c>
      <c r="S22" s="24"/>
      <c r="T22" s="52" t="s">
        <v>6</v>
      </c>
      <c r="U22" s="117">
        <f>RANK(U21,($U$11,$U$21,$U$31,$U$41,$U$51,$U$61,$U$71,$U$81,$U$91,$U$101,$U$111,$U$121,$U$131,$U$141,$U$151),1)</f>
        <v>3</v>
      </c>
    </row>
    <row r="23" spans="1:21" ht="30" customHeight="1" thickTop="1">
      <c r="A23" s="53">
        <v>2</v>
      </c>
      <c r="B23" s="54" t="s">
        <v>128</v>
      </c>
      <c r="C23" s="82">
        <v>8</v>
      </c>
      <c r="D23" s="55">
        <v>15.5</v>
      </c>
      <c r="E23" s="55">
        <v>15</v>
      </c>
      <c r="F23" s="140"/>
      <c r="G23" s="140"/>
      <c r="H23" s="98"/>
      <c r="I23" s="21"/>
      <c r="J23" s="21"/>
      <c r="K23" s="49" t="s">
        <v>103</v>
      </c>
      <c r="L23" s="50">
        <v>4</v>
      </c>
      <c r="M23" s="18"/>
      <c r="N23" s="57" t="s">
        <v>129</v>
      </c>
      <c r="O23" s="106">
        <v>3.91</v>
      </c>
      <c r="P23" s="97"/>
      <c r="Q23" s="57" t="s">
        <v>129</v>
      </c>
      <c r="R23" s="106">
        <v>12.14</v>
      </c>
      <c r="S23" s="24"/>
      <c r="T23" s="24"/>
      <c r="U23" s="56"/>
    </row>
    <row r="24" spans="1:21" ht="30" customHeight="1" thickBot="1">
      <c r="A24" s="53">
        <v>3</v>
      </c>
      <c r="B24" s="57" t="s">
        <v>129</v>
      </c>
      <c r="C24" s="83">
        <v>7</v>
      </c>
      <c r="D24" s="55">
        <v>14</v>
      </c>
      <c r="E24" s="55">
        <v>13.25</v>
      </c>
      <c r="F24" s="140"/>
      <c r="G24" s="140"/>
      <c r="H24" s="98"/>
      <c r="I24" s="21"/>
      <c r="J24" s="21"/>
      <c r="K24" s="58" t="s">
        <v>104</v>
      </c>
      <c r="L24" s="59">
        <v>5</v>
      </c>
      <c r="M24" s="18"/>
      <c r="N24" s="57" t="s">
        <v>130</v>
      </c>
      <c r="O24" s="106">
        <v>4.58</v>
      </c>
      <c r="P24" s="97"/>
      <c r="Q24" s="57" t="s">
        <v>130</v>
      </c>
      <c r="R24" s="106">
        <v>28.99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130</v>
      </c>
      <c r="C25" s="83">
        <v>7</v>
      </c>
      <c r="D25" s="55">
        <v>11.5</v>
      </c>
      <c r="E25" s="55">
        <v>8.75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13</v>
      </c>
      <c r="M25" s="18"/>
      <c r="N25" s="63" t="s">
        <v>131</v>
      </c>
      <c r="O25" s="107">
        <v>3.89</v>
      </c>
      <c r="P25" s="61"/>
      <c r="Q25" s="63" t="s">
        <v>131</v>
      </c>
      <c r="R25" s="107">
        <v>15.89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131</v>
      </c>
      <c r="C26" s="84">
        <v>8</v>
      </c>
      <c r="D26" s="64">
        <v>12</v>
      </c>
      <c r="E26" s="64">
        <v>12</v>
      </c>
      <c r="F26" s="141"/>
      <c r="G26" s="141"/>
      <c r="H26" s="99"/>
      <c r="I26" s="21"/>
      <c r="J26" s="21"/>
      <c r="K26" s="21"/>
      <c r="L26" s="21"/>
      <c r="M26" s="21"/>
      <c r="N26" s="65" t="s">
        <v>25</v>
      </c>
      <c r="O26" s="108">
        <f>LARGE((O21:O25),1)+LARGE((O21:O25),2)+LARGE((O21:O25),3)+LARGE((O21:O25),4)</f>
        <v>17.079999999999998</v>
      </c>
      <c r="P26" s="24"/>
      <c r="Q26" s="65" t="s">
        <v>25</v>
      </c>
      <c r="R26" s="108">
        <f>SMALL((R21:R25),1)+SMALL((R21:R25),2)+SMALL((R21:R25),3)+SMALL((R21:R25),4)</f>
        <v>45.21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57.25</v>
      </c>
      <c r="E27" s="68">
        <f>LARGE((E22:E26),1)+LARGE((E22:E26),2)+LARGE((E22:E26),3)+LARGE((E22:E26),4)</f>
        <v>57</v>
      </c>
      <c r="F27" s="69">
        <f>L25</f>
        <v>13</v>
      </c>
      <c r="G27" s="70">
        <f>U27</f>
        <v>11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4</v>
      </c>
      <c r="P27" s="72"/>
      <c r="Q27" s="71" t="s">
        <v>6</v>
      </c>
      <c r="R27" s="111">
        <f>RANK(R26,($R$16,$R$26,$R$36,$R$46,$R$56,$R$66,$R$76,$R$86,$R$96,$R$106,$R$116,$R$126,$R$136,$R$146,$R$156),1)</f>
        <v>4</v>
      </c>
      <c r="S27" s="72"/>
      <c r="T27" s="26" t="s">
        <v>27</v>
      </c>
      <c r="U27" s="113">
        <f>O27+R27+U22</f>
        <v>11</v>
      </c>
    </row>
    <row r="28" spans="1:21" ht="30" customHeight="1" thickTop="1" thickBot="1">
      <c r="A28" s="60"/>
      <c r="B28" s="73" t="s">
        <v>21</v>
      </c>
      <c r="C28" s="87"/>
      <c r="D28" s="125">
        <f>RANK(D27,($D$17,$D$27,$D$37,$D$47,$D$57,$D$67,$D$77,$D$87,$D$97,$D$107,$D$117,$D$127,$D$137,$D$147,D$157),0)</f>
        <v>2</v>
      </c>
      <c r="E28" s="125">
        <f>RANK(E27,($E$17,$E$27,$E$37,$E$47,$E$57,$E$67,$E$77,$E$87,$E$97,$E$107,$E$117,$E$127,$E$137,$E$147,$E$157),0)</f>
        <v>2</v>
      </c>
      <c r="F28" s="74">
        <f>RANK(F27,($F$17,$F$27,$F$37,$F$47,$F$57,$F$67,$F$77,$F$87,$F$97,$F$107,$F$117,$F$127,$F$137,$F$147,$F$157),0)</f>
        <v>2</v>
      </c>
      <c r="G28" s="125">
        <f>RANK(G27,($U$17,$U$27,$U$37,$U$47,$U$57,$U$67,$U$77,$U$87,$U$97,$U$107,$U$117,$U$127,$U$137,$U$147,$U$157),1)</f>
        <v>4</v>
      </c>
      <c r="H28" s="75">
        <f>SUM(D28+E28+F28+G28)</f>
        <v>10</v>
      </c>
      <c r="I28" s="102">
        <f>RANK(H28,($H$18,$H$28,$H$38,$H$48,$H$58,$H$68,$H$78,$H$88,$H$98,$H$108,$H$118,$H$128,$H$138,$H$148,$H$158),1)</f>
        <v>2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62</v>
      </c>
      <c r="C30" s="78"/>
      <c r="D30" s="28"/>
      <c r="E30" s="28"/>
      <c r="F30" s="28"/>
      <c r="G30" s="29"/>
      <c r="H30" s="30"/>
      <c r="I30" s="31"/>
      <c r="J30" s="31"/>
      <c r="K30" s="91" t="s">
        <v>26</v>
      </c>
      <c r="L30" s="32"/>
      <c r="M30" s="31"/>
      <c r="N30" s="92" t="s">
        <v>18</v>
      </c>
      <c r="O30" s="104"/>
      <c r="P30" s="93"/>
      <c r="Q30" s="94" t="s">
        <v>22</v>
      </c>
      <c r="R30" s="104"/>
      <c r="S30" s="33"/>
      <c r="T30" s="34" t="s">
        <v>23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19</v>
      </c>
      <c r="H31" s="41" t="s">
        <v>5</v>
      </c>
      <c r="I31" s="21"/>
      <c r="J31" s="21"/>
      <c r="K31" s="42" t="s">
        <v>13</v>
      </c>
      <c r="L31" s="43">
        <v>3</v>
      </c>
      <c r="M31" s="18"/>
      <c r="N31" s="47" t="s">
        <v>249</v>
      </c>
      <c r="O31" s="105">
        <v>4.55</v>
      </c>
      <c r="P31" s="97"/>
      <c r="Q31" s="47" t="s">
        <v>249</v>
      </c>
      <c r="R31" s="105">
        <v>8.68</v>
      </c>
      <c r="S31" s="24"/>
      <c r="T31" s="42" t="s">
        <v>24</v>
      </c>
      <c r="U31" s="45">
        <v>44.99</v>
      </c>
    </row>
    <row r="32" spans="1:21" ht="30" customHeight="1" thickBot="1">
      <c r="A32" s="46">
        <v>1</v>
      </c>
      <c r="B32" s="47" t="s">
        <v>249</v>
      </c>
      <c r="C32" s="81"/>
      <c r="D32" s="48">
        <v>15.25</v>
      </c>
      <c r="E32" s="48">
        <v>11.25</v>
      </c>
      <c r="F32" s="139" t="s">
        <v>15</v>
      </c>
      <c r="G32" s="139" t="s">
        <v>20</v>
      </c>
      <c r="H32" s="96"/>
      <c r="I32" s="21"/>
      <c r="J32" s="21"/>
      <c r="K32" s="49" t="s">
        <v>14</v>
      </c>
      <c r="L32" s="50">
        <v>3</v>
      </c>
      <c r="M32" s="18"/>
      <c r="N32" s="54" t="s">
        <v>250</v>
      </c>
      <c r="O32" s="106">
        <v>4.7</v>
      </c>
      <c r="P32" s="97"/>
      <c r="Q32" s="54" t="s">
        <v>250</v>
      </c>
      <c r="R32" s="106">
        <v>7.4</v>
      </c>
      <c r="S32" s="24"/>
      <c r="T32" s="52" t="s">
        <v>6</v>
      </c>
      <c r="U32" s="117">
        <f>RANK(U31,($U$11,$U$21,$U$31,$U$41,$U$51,$U$61,$U$71,$U$81,$U$91,$U$101,$U$111,$U$121,$U$131,$U$141,$U$151),1)</f>
        <v>4</v>
      </c>
    </row>
    <row r="33" spans="1:21" ht="30" customHeight="1" thickTop="1">
      <c r="A33" s="53">
        <v>2</v>
      </c>
      <c r="B33" s="54" t="s">
        <v>250</v>
      </c>
      <c r="C33" s="82"/>
      <c r="D33" s="55">
        <v>16</v>
      </c>
      <c r="E33" s="55">
        <v>16.5</v>
      </c>
      <c r="F33" s="140"/>
      <c r="G33" s="140"/>
      <c r="H33" s="98"/>
      <c r="I33" s="21"/>
      <c r="J33" s="21"/>
      <c r="K33" s="49" t="s">
        <v>103</v>
      </c>
      <c r="L33" s="50">
        <v>4.5</v>
      </c>
      <c r="M33" s="18"/>
      <c r="N33" s="57" t="s">
        <v>251</v>
      </c>
      <c r="O33" s="106">
        <v>4.3099999999999996</v>
      </c>
      <c r="P33" s="97"/>
      <c r="Q33" s="57" t="s">
        <v>251</v>
      </c>
      <c r="R33" s="106">
        <v>8.43</v>
      </c>
      <c r="S33" s="24"/>
      <c r="T33" s="24"/>
      <c r="U33" s="56"/>
    </row>
    <row r="34" spans="1:21" ht="30" customHeight="1" thickBot="1">
      <c r="A34" s="53">
        <v>3</v>
      </c>
      <c r="B34" s="57" t="s">
        <v>251</v>
      </c>
      <c r="C34" s="83"/>
      <c r="D34" s="55">
        <v>14</v>
      </c>
      <c r="E34" s="55">
        <v>14.75</v>
      </c>
      <c r="F34" s="140"/>
      <c r="G34" s="140"/>
      <c r="H34" s="98"/>
      <c r="I34" s="21"/>
      <c r="J34" s="21"/>
      <c r="K34" s="58" t="s">
        <v>104</v>
      </c>
      <c r="L34" s="59">
        <v>3</v>
      </c>
      <c r="M34" s="18"/>
      <c r="N34" s="57" t="s">
        <v>252</v>
      </c>
      <c r="O34" s="106">
        <v>0</v>
      </c>
      <c r="P34" s="97"/>
      <c r="Q34" s="57" t="s">
        <v>252</v>
      </c>
      <c r="R34" s="106">
        <v>16.420000000000002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252</v>
      </c>
      <c r="C35" s="83"/>
      <c r="D35" s="55">
        <v>12</v>
      </c>
      <c r="E35" s="55">
        <v>13.25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9.75</v>
      </c>
      <c r="M35" s="18"/>
      <c r="N35" s="63" t="s">
        <v>260</v>
      </c>
      <c r="O35" s="107">
        <v>4.4000000000000004</v>
      </c>
      <c r="P35" s="61"/>
      <c r="Q35" s="63" t="s">
        <v>260</v>
      </c>
      <c r="R35" s="107">
        <v>14.66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260</v>
      </c>
      <c r="C36" s="84"/>
      <c r="D36" s="64">
        <v>12</v>
      </c>
      <c r="E36" s="64">
        <v>10</v>
      </c>
      <c r="F36" s="141"/>
      <c r="G36" s="141"/>
      <c r="H36" s="99"/>
      <c r="I36" s="21"/>
      <c r="J36" s="21"/>
      <c r="K36" s="21"/>
      <c r="L36" s="21"/>
      <c r="M36" s="21"/>
      <c r="N36" s="65" t="s">
        <v>25</v>
      </c>
      <c r="O36" s="108">
        <f>LARGE((O31:O35),1)+LARGE((O31:O35),2)+LARGE((O31:O35),3)+LARGE((O31:O35),4)</f>
        <v>17.96</v>
      </c>
      <c r="P36" s="24"/>
      <c r="Q36" s="65" t="s">
        <v>25</v>
      </c>
      <c r="R36" s="108">
        <f>SMALL((R31:R35),1)+SMALL((R31:R35),2)+SMALL((R31:R35),3)+SMALL((R31:R35),4)</f>
        <v>39.17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57.25</v>
      </c>
      <c r="E37" s="68">
        <f>LARGE((E32:E36),1)+LARGE((E32:E36),2)+LARGE((E32:E36),3)+LARGE((E32:E36),4)</f>
        <v>55.75</v>
      </c>
      <c r="F37" s="69">
        <f>L35</f>
        <v>9.75</v>
      </c>
      <c r="G37" s="70">
        <f>U37</f>
        <v>9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3</v>
      </c>
      <c r="P37" s="72"/>
      <c r="Q37" s="71" t="s">
        <v>6</v>
      </c>
      <c r="R37" s="111">
        <f>RANK(R36,($R$16,$R$26,$R$36,$R$46,$R$56,$R$66,$R$76,$R$86,$R$96,$R$106,$R$116,$R$126,$R$136,$R$146,$R$156),1)</f>
        <v>2</v>
      </c>
      <c r="S37" s="72"/>
      <c r="T37" s="26" t="s">
        <v>27</v>
      </c>
      <c r="U37" s="113">
        <f>O37+R37+U32</f>
        <v>9</v>
      </c>
    </row>
    <row r="38" spans="1:21" ht="30" customHeight="1" thickTop="1" thickBot="1">
      <c r="A38" s="60"/>
      <c r="B38" s="73" t="s">
        <v>21</v>
      </c>
      <c r="C38" s="87"/>
      <c r="D38" s="125">
        <f>RANK(D37,($D$17,$D$27,$D$37,$D$47,$D$57,$D$67,$D$77,$D$87,$D$97,$D$107,$D$117,$D$127,$D$137,$D$147,D$157),0)</f>
        <v>2</v>
      </c>
      <c r="E38" s="125">
        <f>RANK(E37,($E$17,$E$27,$E$37,$E$47,$E$57,$E$67,$E$77,$E$87,$E$97,$E$107,$E$117,$E$127,$E$137,$E$147,$E$157),0)</f>
        <v>3</v>
      </c>
      <c r="F38" s="74">
        <f>RANK(F37,($F$17,$F$27,$F$37,$F$47,$F$57,$F$67,$F$77,$F$87,$F$97,$F$107,$F$117,$F$127,$F$137,$F$147,$F$157),0)</f>
        <v>3</v>
      </c>
      <c r="G38" s="125">
        <f>RANK(G37,($U$17,$U$27,$U$37,$U$47,$U$57,$U$67,$U$77,$U$87,$U$97,$U$107,$U$117,$U$127,$U$137,$U$147,$U$157),1)</f>
        <v>3</v>
      </c>
      <c r="H38" s="75">
        <f>SUM(D38+E38+F38+G38)</f>
        <v>11</v>
      </c>
      <c r="I38" s="102">
        <f>RANK(H38,($H$18,$H$28,$H$38,$H$48,$H$58,$H$68,$H$78,$H$88,$H$98,$H$108,$H$118,$H$128,$H$138,$H$148,$H$158),1)</f>
        <v>3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 t="s">
        <v>78</v>
      </c>
      <c r="C40" s="78"/>
      <c r="D40" s="28"/>
      <c r="E40" s="28"/>
      <c r="F40" s="28"/>
      <c r="G40" s="29"/>
      <c r="H40" s="30"/>
      <c r="I40" s="31"/>
      <c r="J40" s="31"/>
      <c r="K40" s="91" t="s">
        <v>26</v>
      </c>
      <c r="L40" s="32"/>
      <c r="M40" s="31"/>
      <c r="N40" s="92" t="s">
        <v>18</v>
      </c>
      <c r="O40" s="104"/>
      <c r="P40" s="93"/>
      <c r="Q40" s="94" t="s">
        <v>22</v>
      </c>
      <c r="R40" s="104"/>
      <c r="S40" s="33"/>
      <c r="T40" s="34" t="s">
        <v>23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19</v>
      </c>
      <c r="H41" s="41" t="s">
        <v>5</v>
      </c>
      <c r="I41" s="21"/>
      <c r="J41" s="21"/>
      <c r="K41" s="42" t="s">
        <v>13</v>
      </c>
      <c r="L41" s="43">
        <v>3.5</v>
      </c>
      <c r="M41" s="18"/>
      <c r="N41" s="47" t="s">
        <v>253</v>
      </c>
      <c r="O41" s="105">
        <v>4.4000000000000004</v>
      </c>
      <c r="P41" s="97"/>
      <c r="Q41" s="47" t="s">
        <v>253</v>
      </c>
      <c r="R41" s="105">
        <v>10.050000000000001</v>
      </c>
      <c r="S41" s="24"/>
      <c r="T41" s="42" t="s">
        <v>24</v>
      </c>
      <c r="U41" s="45">
        <v>42.97</v>
      </c>
    </row>
    <row r="42" spans="1:21" ht="30" customHeight="1" thickBot="1">
      <c r="A42" s="46">
        <v>1</v>
      </c>
      <c r="B42" s="47" t="s">
        <v>253</v>
      </c>
      <c r="C42" s="81">
        <v>6</v>
      </c>
      <c r="D42" s="48">
        <v>6</v>
      </c>
      <c r="E42" s="48">
        <v>9.5</v>
      </c>
      <c r="F42" s="139" t="s">
        <v>15</v>
      </c>
      <c r="G42" s="139" t="s">
        <v>20</v>
      </c>
      <c r="H42" s="96"/>
      <c r="I42" s="21"/>
      <c r="J42" s="21"/>
      <c r="K42" s="49" t="s">
        <v>14</v>
      </c>
      <c r="L42" s="50">
        <v>3</v>
      </c>
      <c r="M42" s="18"/>
      <c r="N42" s="54" t="s">
        <v>254</v>
      </c>
      <c r="O42" s="106">
        <v>4.2699999999999996</v>
      </c>
      <c r="P42" s="97"/>
      <c r="Q42" s="54" t="s">
        <v>254</v>
      </c>
      <c r="R42" s="106">
        <v>10.65</v>
      </c>
      <c r="S42" s="24"/>
      <c r="T42" s="52" t="s">
        <v>6</v>
      </c>
      <c r="U42" s="117">
        <f>RANK(U41,($U$11,$U$21,$U$31,$U$41,$U$51,$U$61,$U$71,$U$81,$U$91,$U$101,$U$111,$U$121,$U$131,$U$141,$U$151),1)</f>
        <v>2</v>
      </c>
    </row>
    <row r="43" spans="1:21" ht="30" customHeight="1" thickTop="1">
      <c r="A43" s="53">
        <v>2</v>
      </c>
      <c r="B43" s="54" t="s">
        <v>254</v>
      </c>
      <c r="C43" s="82">
        <v>8</v>
      </c>
      <c r="D43" s="55">
        <v>9.5</v>
      </c>
      <c r="E43" s="55">
        <v>8.25</v>
      </c>
      <c r="F43" s="140"/>
      <c r="G43" s="140"/>
      <c r="H43" s="98"/>
      <c r="I43" s="21"/>
      <c r="J43" s="21"/>
      <c r="K43" s="49" t="s">
        <v>103</v>
      </c>
      <c r="L43" s="50">
        <v>3</v>
      </c>
      <c r="M43" s="18"/>
      <c r="N43" s="57" t="s">
        <v>255</v>
      </c>
      <c r="O43" s="106">
        <v>3.79</v>
      </c>
      <c r="P43" s="97"/>
      <c r="Q43" s="57" t="s">
        <v>255</v>
      </c>
      <c r="R43" s="106">
        <v>14.17</v>
      </c>
      <c r="S43" s="24"/>
      <c r="T43" s="24"/>
      <c r="U43" s="56"/>
    </row>
    <row r="44" spans="1:21" ht="30" customHeight="1" thickBot="1">
      <c r="A44" s="53">
        <v>3</v>
      </c>
      <c r="B44" s="57" t="s">
        <v>255</v>
      </c>
      <c r="C44" s="83">
        <v>10</v>
      </c>
      <c r="D44" s="55">
        <v>11.5</v>
      </c>
      <c r="E44" s="55">
        <v>10.25</v>
      </c>
      <c r="F44" s="140"/>
      <c r="G44" s="140"/>
      <c r="H44" s="98"/>
      <c r="I44" s="21"/>
      <c r="J44" s="21"/>
      <c r="K44" s="58" t="s">
        <v>104</v>
      </c>
      <c r="L44" s="59">
        <v>3</v>
      </c>
      <c r="M44" s="18"/>
      <c r="N44" s="57" t="s">
        <v>256</v>
      </c>
      <c r="O44" s="106">
        <v>4.3</v>
      </c>
      <c r="P44" s="97"/>
      <c r="Q44" s="57" t="s">
        <v>256</v>
      </c>
      <c r="R44" s="106">
        <v>11.93</v>
      </c>
      <c r="S44" s="24"/>
      <c r="T44" s="24"/>
      <c r="U44" s="56"/>
    </row>
    <row r="45" spans="1:21" ht="30" customHeight="1" thickTop="1" thickBot="1">
      <c r="A45" s="53">
        <v>4</v>
      </c>
      <c r="B45" s="57" t="s">
        <v>256</v>
      </c>
      <c r="C45" s="83">
        <v>10</v>
      </c>
      <c r="D45" s="55">
        <v>9.5</v>
      </c>
      <c r="E45" s="55">
        <v>11</v>
      </c>
      <c r="F45" s="140"/>
      <c r="G45" s="140"/>
      <c r="H45" s="98"/>
      <c r="I45" s="21"/>
      <c r="J45" s="21"/>
      <c r="K45" s="26" t="s">
        <v>0</v>
      </c>
      <c r="L45" s="103">
        <f>L41+L42+(L43+L44)/2</f>
        <v>9.5</v>
      </c>
      <c r="M45" s="18"/>
      <c r="N45" s="63" t="s">
        <v>257</v>
      </c>
      <c r="O45" s="107">
        <v>5.34</v>
      </c>
      <c r="P45" s="61"/>
      <c r="Q45" s="63" t="s">
        <v>257</v>
      </c>
      <c r="R45" s="107">
        <v>9.02</v>
      </c>
      <c r="S45" s="24"/>
      <c r="T45" s="24"/>
      <c r="U45" s="56"/>
    </row>
    <row r="46" spans="1:21" ht="30" customHeight="1" thickTop="1" thickBot="1">
      <c r="A46" s="62">
        <v>5</v>
      </c>
      <c r="B46" s="63" t="s">
        <v>257</v>
      </c>
      <c r="C46" s="84">
        <v>7</v>
      </c>
      <c r="D46" s="64">
        <v>8.75</v>
      </c>
      <c r="E46" s="64">
        <v>12.5</v>
      </c>
      <c r="F46" s="141"/>
      <c r="G46" s="141"/>
      <c r="H46" s="99"/>
      <c r="I46" s="21"/>
      <c r="J46" s="21"/>
      <c r="K46" s="21"/>
      <c r="L46" s="21"/>
      <c r="M46" s="21"/>
      <c r="N46" s="65" t="s">
        <v>25</v>
      </c>
      <c r="O46" s="108">
        <f>LARGE((O41:O45),1)+LARGE((O41:O45),2)+LARGE((O41:O45),3)+LARGE((O41:O45),4)</f>
        <v>18.309999999999999</v>
      </c>
      <c r="P46" s="24"/>
      <c r="Q46" s="65" t="s">
        <v>25</v>
      </c>
      <c r="R46" s="108">
        <f>SMALL((R41:R45),1)+SMALL((R41:R45),2)+SMALL((R41:R45),3)+SMALL((R41:R45),4)</f>
        <v>41.65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39.25</v>
      </c>
      <c r="E47" s="68">
        <f>LARGE((E42:E46),1)+LARGE((E42:E46),2)+LARGE((E42:E46),3)+LARGE((E42:E46),4)</f>
        <v>43.25</v>
      </c>
      <c r="F47" s="69">
        <f>L45</f>
        <v>9.5</v>
      </c>
      <c r="G47" s="70">
        <f>U47</f>
        <v>7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2</v>
      </c>
      <c r="P47" s="72"/>
      <c r="Q47" s="71" t="s">
        <v>6</v>
      </c>
      <c r="R47" s="111">
        <f>RANK(R46,($R$16,$R$26,$R$36,$R$46,$R$56,$R$66,$R$76,$R$86,$R$96,$R$106,$R$116,$R$126,$R$136,$R$146,$R$156),1)</f>
        <v>3</v>
      </c>
      <c r="S47" s="72"/>
      <c r="T47" s="26" t="s">
        <v>27</v>
      </c>
      <c r="U47" s="113">
        <f>O47+R47+U42</f>
        <v>7</v>
      </c>
    </row>
    <row r="48" spans="1:21" ht="30" customHeight="1" thickTop="1" thickBot="1">
      <c r="A48" s="60"/>
      <c r="B48" s="73" t="s">
        <v>21</v>
      </c>
      <c r="C48" s="87"/>
      <c r="D48" s="125">
        <f>RANK(D47,($D$17,$D$27,$D$37,$D$47,$D$57,$D$67,$D$77,$D$87,$D$97,$D$107,$D$117,$D$127,$D$137,$D$147,D$157),0)</f>
        <v>4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4</v>
      </c>
      <c r="G48" s="125">
        <f>RANK(G47,($U$17,$U$27,$U$37,$U$47,$U$57,$U$67,$U$77,$U$87,$U$97,$U$107,$U$117,$U$127,$U$137,$U$147,$U$157),1)</f>
        <v>2</v>
      </c>
      <c r="H48" s="75">
        <f>SUM(D48+E48+F48+G48)</f>
        <v>14</v>
      </c>
      <c r="I48" s="102">
        <f>RANK(H48,($H$18,$H$28,$H$38,$H$48,$H$58,$H$68,$H$78,$H$88,$H$98,$H$108,$H$118,$H$128,$H$138,$H$148,$H$158),1)</f>
        <v>4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26</v>
      </c>
      <c r="L50" s="32"/>
      <c r="M50" s="31"/>
      <c r="N50" s="92" t="s">
        <v>18</v>
      </c>
      <c r="O50" s="104"/>
      <c r="P50" s="93"/>
      <c r="Q50" s="94" t="s">
        <v>22</v>
      </c>
      <c r="R50" s="104"/>
      <c r="S50" s="33"/>
      <c r="T50" s="34" t="s">
        <v>23</v>
      </c>
      <c r="U50" s="35"/>
    </row>
    <row r="51" spans="1:21" ht="30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19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24</v>
      </c>
      <c r="U51" s="45">
        <v>600</v>
      </c>
    </row>
    <row r="52" spans="1:21" ht="30" customHeight="1" thickBot="1">
      <c r="A52" s="46">
        <v>1</v>
      </c>
      <c r="B52" s="47"/>
      <c r="C52" s="81"/>
      <c r="D52" s="48">
        <v>1</v>
      </c>
      <c r="E52" s="48">
        <v>1</v>
      </c>
      <c r="F52" s="139" t="s">
        <v>15</v>
      </c>
      <c r="G52" s="139" t="s">
        <v>20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5</v>
      </c>
    </row>
    <row r="53" spans="1:21" ht="30" customHeight="1" thickTop="1">
      <c r="A53" s="53">
        <v>2</v>
      </c>
      <c r="B53" s="54"/>
      <c r="C53" s="82"/>
      <c r="D53" s="55">
        <v>1</v>
      </c>
      <c r="E53" s="55">
        <v>1</v>
      </c>
      <c r="F53" s="140"/>
      <c r="G53" s="140"/>
      <c r="H53" s="98"/>
      <c r="I53" s="21"/>
      <c r="J53" s="21"/>
      <c r="K53" s="49" t="s">
        <v>103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30" customHeight="1" thickBot="1">
      <c r="A54" s="53">
        <v>3</v>
      </c>
      <c r="B54" s="57"/>
      <c r="C54" s="83"/>
      <c r="D54" s="55">
        <v>1</v>
      </c>
      <c r="E54" s="55">
        <v>1</v>
      </c>
      <c r="F54" s="140"/>
      <c r="G54" s="140"/>
      <c r="H54" s="98"/>
      <c r="I54" s="21"/>
      <c r="J54" s="21"/>
      <c r="K54" s="58" t="s">
        <v>104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30" customHeight="1" thickTop="1" thickBot="1">
      <c r="A55" s="53">
        <v>4</v>
      </c>
      <c r="B55" s="57"/>
      <c r="C55" s="83"/>
      <c r="D55" s="55">
        <v>1</v>
      </c>
      <c r="E55" s="55">
        <v>1</v>
      </c>
      <c r="F55" s="140"/>
      <c r="G55" s="140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30" customHeight="1" thickTop="1" thickBot="1">
      <c r="A56" s="62">
        <v>5</v>
      </c>
      <c r="B56" s="63"/>
      <c r="C56" s="84"/>
      <c r="D56" s="64">
        <v>1</v>
      </c>
      <c r="E56" s="64">
        <v>1</v>
      </c>
      <c r="F56" s="141"/>
      <c r="G56" s="141"/>
      <c r="H56" s="99"/>
      <c r="I56" s="21"/>
      <c r="J56" s="21"/>
      <c r="K56" s="21"/>
      <c r="L56" s="21"/>
      <c r="M56" s="21"/>
      <c r="N56" s="65" t="s">
        <v>25</v>
      </c>
      <c r="O56" s="108">
        <f>LARGE((O51:O55),1)+LARGE((O51:O55),2)+LARGE((O51:O55),3)+LARGE((O51:O55),4)</f>
        <v>4</v>
      </c>
      <c r="P56" s="24"/>
      <c r="Q56" s="65" t="s">
        <v>25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30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15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5</v>
      </c>
      <c r="P57" s="72"/>
      <c r="Q57" s="71" t="s">
        <v>6</v>
      </c>
      <c r="R57" s="111">
        <f>RANK(R56,($R$16,$R$26,$R$36,$R$46,$R$56,$R$66,$R$76,$R$86,$R$96,$R$106,$R$116,$R$126,$R$136,$R$146,$R$156),1)</f>
        <v>5</v>
      </c>
      <c r="S57" s="72"/>
      <c r="T57" s="26" t="s">
        <v>27</v>
      </c>
      <c r="U57" s="113">
        <f>O57+R57+U52</f>
        <v>15</v>
      </c>
    </row>
    <row r="58" spans="1:21" ht="30" customHeight="1" thickTop="1" thickBot="1">
      <c r="A58" s="60"/>
      <c r="B58" s="73" t="s">
        <v>21</v>
      </c>
      <c r="C58" s="87"/>
      <c r="D58" s="125">
        <f>RANK(D57,($D$17,$D$27,$D$37,$D$47,$D$57,$D$67,$D$77,$D$87,$D$97,$D$107,$D$117,$D$127,$D$137,$D$147,D$157),0)</f>
        <v>5</v>
      </c>
      <c r="E58" s="125">
        <f>RANK(E57,($E$17,$E$27,$E$37,$E$47,$E$57,$E$67,$E$77,$E$87,$E$97,$E$107,$E$117,$E$127,$E$137,$E$147,$E$157),0)</f>
        <v>5</v>
      </c>
      <c r="F58" s="74">
        <f>RANK(F57,($F$17,$F$27,$F$37,$F$47,$F$57,$F$67,$F$77,$F$87,$F$97,$F$107,$F$117,$F$127,$F$137,$F$147,$F$157),0)</f>
        <v>5</v>
      </c>
      <c r="G58" s="125">
        <f>RANK(G57,($U$17,$U$27,$U$37,$U$47,$U$57,$U$67,$U$77,$U$87,$U$97,$U$107,$U$117,$U$127,$U$137,$U$147,$U$157),1)</f>
        <v>5</v>
      </c>
      <c r="H58" s="75">
        <f>SUM(D58+E58+F58+G58)</f>
        <v>20</v>
      </c>
      <c r="I58" s="102">
        <f>RANK(H58,($H$18,$H$28,$H$38,$H$48,$H$58,$H$68,$H$78,$H$88,$H$98,$H$108,$H$118,$H$128,$H$138,$H$148,$H$158),1)</f>
        <v>5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30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26</v>
      </c>
      <c r="L60" s="32"/>
      <c r="M60" s="31"/>
      <c r="N60" s="92" t="s">
        <v>18</v>
      </c>
      <c r="O60" s="104"/>
      <c r="P60" s="93"/>
      <c r="Q60" s="94" t="s">
        <v>22</v>
      </c>
      <c r="R60" s="104"/>
      <c r="S60" s="33"/>
      <c r="T60" s="34" t="s">
        <v>23</v>
      </c>
      <c r="U60" s="35"/>
    </row>
    <row r="61" spans="1:21" ht="30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19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24</v>
      </c>
      <c r="U61" s="45">
        <v>600</v>
      </c>
    </row>
    <row r="62" spans="1:21" ht="30" customHeight="1" thickBot="1">
      <c r="A62" s="46">
        <v>1</v>
      </c>
      <c r="B62" s="47"/>
      <c r="C62" s="81"/>
      <c r="D62" s="48">
        <v>1</v>
      </c>
      <c r="E62" s="48">
        <v>1</v>
      </c>
      <c r="F62" s="139" t="s">
        <v>15</v>
      </c>
      <c r="G62" s="139" t="s">
        <v>20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5</v>
      </c>
    </row>
    <row r="63" spans="1:21" ht="30" customHeight="1" thickTop="1">
      <c r="A63" s="53">
        <v>2</v>
      </c>
      <c r="B63" s="54"/>
      <c r="C63" s="82"/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103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30" customHeight="1" thickBot="1">
      <c r="A64" s="53">
        <v>3</v>
      </c>
      <c r="B64" s="57"/>
      <c r="C64" s="83"/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104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30" customHeight="1" thickTop="1" thickBot="1">
      <c r="A65" s="53">
        <v>4</v>
      </c>
      <c r="B65" s="57"/>
      <c r="C65" s="83"/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30" customHeight="1" thickTop="1" thickBot="1">
      <c r="A66" s="62">
        <v>5</v>
      </c>
      <c r="B66" s="63"/>
      <c r="C66" s="84"/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25</v>
      </c>
      <c r="O66" s="108">
        <f>LARGE((O61:O65),1)+LARGE((O61:O65),2)+LARGE((O61:O65),3)+LARGE((O61:O65),4)</f>
        <v>4</v>
      </c>
      <c r="P66" s="24"/>
      <c r="Q66" s="65" t="s">
        <v>25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30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5</v>
      </c>
      <c r="P67" s="72"/>
      <c r="Q67" s="71" t="s">
        <v>6</v>
      </c>
      <c r="R67" s="111">
        <f>RANK(R66,($R$16,$R$26,$R$36,$R$46,$R$56,$R$66,$R$76,$R$86,$R$96,$R$106,$R$116,$R$126,$R$136,$R$146,$R$156),1)</f>
        <v>5</v>
      </c>
      <c r="S67" s="72"/>
      <c r="T67" s="26" t="s">
        <v>27</v>
      </c>
      <c r="U67" s="113">
        <f>O67+R67+U62</f>
        <v>15</v>
      </c>
    </row>
    <row r="68" spans="1:21" ht="30" customHeight="1" thickTop="1" thickBot="1">
      <c r="A68" s="60"/>
      <c r="B68" s="73" t="s">
        <v>21</v>
      </c>
      <c r="C68" s="87"/>
      <c r="D68" s="125">
        <f>RANK(D67,($D$17,$D$27,$D$37,$D$47,$D$57,$D$67,$D$77,$D$87,$D$97,$D$107,$D$117,$D$127,$D$137,$D$147,D$157),0)</f>
        <v>5</v>
      </c>
      <c r="E68" s="125">
        <f>RANK(E67,($E$17,$E$27,$E$37,$E$47,$E$57,$E$67,$E$77,$E$87,$E$97,$E$107,$E$117,$E$127,$E$137,$E$147,$E$157),0)</f>
        <v>5</v>
      </c>
      <c r="F68" s="74">
        <f>RANK(F67,($F$17,$F$27,$F$37,$F$47,$F$57,$F$67,$F$77,$F$87,$F$97,$F$107,$F$117,$F$127,$F$137,$F$147,$F$157),0)</f>
        <v>5</v>
      </c>
      <c r="G68" s="125">
        <f>RANK(G67,($U$17,$U$27,$U$37,$U$47,$U$57,$U$67,$U$77,$U$87,$U$97,$U$107,$U$117,$U$127,$U$137,$U$147,$U$157),1)</f>
        <v>5</v>
      </c>
      <c r="H68" s="75">
        <f>SUM(D68+E68+F68+G68)</f>
        <v>20</v>
      </c>
      <c r="I68" s="102">
        <f>RANK(H68,($H$18,$H$28,$H$38,$H$48,$H$58,$H$68,$H$78,$H$88,$H$98,$H$108,$H$118,$H$128,$H$138,$H$148,$H$158),1)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30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26</v>
      </c>
      <c r="L70" s="32"/>
      <c r="M70" s="31"/>
      <c r="N70" s="92" t="s">
        <v>18</v>
      </c>
      <c r="O70" s="104"/>
      <c r="P70" s="93"/>
      <c r="Q70" s="94" t="s">
        <v>22</v>
      </c>
      <c r="R70" s="104"/>
      <c r="S70" s="33"/>
      <c r="T70" s="34" t="s">
        <v>23</v>
      </c>
      <c r="U70" s="35"/>
    </row>
    <row r="71" spans="1:21" ht="30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19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24</v>
      </c>
      <c r="U71" s="45">
        <v>600</v>
      </c>
    </row>
    <row r="72" spans="1:21" ht="30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20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5</v>
      </c>
    </row>
    <row r="73" spans="1:21" ht="30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103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30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104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30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30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25</v>
      </c>
      <c r="O76" s="108">
        <f>LARGE((O71:O75),1)+LARGE((O71:O75),2)+LARGE((O71:O75),3)+LARGE((O71:O75),4)</f>
        <v>4</v>
      </c>
      <c r="P76" s="24"/>
      <c r="Q76" s="65" t="s">
        <v>25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30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5</v>
      </c>
      <c r="P77" s="72"/>
      <c r="Q77" s="71" t="s">
        <v>6</v>
      </c>
      <c r="R77" s="111">
        <f>RANK(R76,($R$16,$R$26,$R$36,$R$46,$R$56,$R$66,$R$76,$R$86,$R$96,$R$106,$R$116,$R$126,$R$136,$R$146,$R$156),1)</f>
        <v>5</v>
      </c>
      <c r="S77" s="72"/>
      <c r="T77" s="26" t="s">
        <v>27</v>
      </c>
      <c r="U77" s="113">
        <f>O77+R77+U72</f>
        <v>15</v>
      </c>
    </row>
    <row r="78" spans="1:21" ht="30" customHeight="1" thickTop="1" thickBot="1">
      <c r="A78" s="60"/>
      <c r="B78" s="73" t="s">
        <v>21</v>
      </c>
      <c r="C78" s="87"/>
      <c r="D78" s="125">
        <f>RANK(D77,($D$17,$D$27,$D$37,$D$47,$D$57,$D$67,$D$77,$D$87,$D$97,$D$107,$D$117,$D$127,$D$137,$D$147,D$157),0)</f>
        <v>5</v>
      </c>
      <c r="E78" s="125">
        <f>RANK(E77,($E$17,$E$27,$E$37,$E$47,$E$57,$E$67,$E$77,$E$87,$E$97,$E$107,$E$117,$E$127,$E$137,$E$147,$E$157),0)</f>
        <v>5</v>
      </c>
      <c r="F78" s="74">
        <f>RANK(F77,($F$17,$F$27,$F$37,$F$47,$F$57,$F$67,$F$77,$F$87,$F$97,$F$107,$F$117,$F$127,$F$137,$F$147,$F$157),0)</f>
        <v>5</v>
      </c>
      <c r="G78" s="125">
        <f>RANK(G77,($U$17,$U$27,$U$37,$U$47,$U$57,$U$67,$U$77,$U$87,$U$97,$U$107,$U$117,$U$127,$U$137,$U$147,$U$157),1)</f>
        <v>5</v>
      </c>
      <c r="H78" s="75">
        <f>SUM(D78+E78+F78+G78)</f>
        <v>20</v>
      </c>
      <c r="I78" s="102">
        <f>RANK(H78,($H$18,$H$28,$H$38,$H$48,$H$58,$H$68,$H$78,$H$88,$H$98,$H$108,$H$118,$H$128,$H$138,$H$148,$H$158),1)</f>
        <v>5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30" customHeight="1" thickTop="1" thickBot="1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26</v>
      </c>
      <c r="L80" s="32"/>
      <c r="M80" s="31"/>
      <c r="N80" s="92" t="s">
        <v>18</v>
      </c>
      <c r="O80" s="104"/>
      <c r="P80" s="93"/>
      <c r="Q80" s="94" t="s">
        <v>22</v>
      </c>
      <c r="R80" s="104"/>
      <c r="S80" s="33"/>
      <c r="T80" s="34" t="s">
        <v>23</v>
      </c>
      <c r="U80" s="35"/>
    </row>
    <row r="81" spans="1:21" ht="30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19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24</v>
      </c>
      <c r="U81" s="45">
        <v>600</v>
      </c>
    </row>
    <row r="82" spans="1:21" ht="30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20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5</v>
      </c>
    </row>
    <row r="83" spans="1:21" ht="30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103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30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104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30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30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25</v>
      </c>
      <c r="O86" s="108">
        <f>LARGE((O81:O85),1)+LARGE((O81:O85),2)+LARGE((O81:O85),3)+LARGE((O81:O85),4)</f>
        <v>4</v>
      </c>
      <c r="P86" s="24"/>
      <c r="Q86" s="65" t="s">
        <v>25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30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15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5</v>
      </c>
      <c r="P87" s="72"/>
      <c r="Q87" s="71" t="s">
        <v>6</v>
      </c>
      <c r="R87" s="111">
        <f>RANK(R86,($R$16,$R$26,$R$36,$R$46,$R$56,$R$66,$R$76,$R$86,$R$96,$R$106,$R$116,$R$126,$R$136,$R$146,$R$156),1)</f>
        <v>5</v>
      </c>
      <c r="S87" s="72"/>
      <c r="T87" s="26" t="s">
        <v>27</v>
      </c>
      <c r="U87" s="113">
        <f>O87+R87+U82</f>
        <v>15</v>
      </c>
    </row>
    <row r="88" spans="1:21" ht="30" customHeight="1" thickTop="1" thickBot="1">
      <c r="A88" s="60"/>
      <c r="B88" s="73" t="s">
        <v>21</v>
      </c>
      <c r="C88" s="87"/>
      <c r="D88" s="125">
        <f>RANK(D87,($D$17,$D$27,$D$37,$D$47,$D$57,$D$67,$D$77,$D$87,$D$97,$D$107,$D$117,$D$127,$D$137,$D$147,D$157),0)</f>
        <v>5</v>
      </c>
      <c r="E88" s="125">
        <f>RANK(E87,($E$17,$E$27,$E$37,$E$47,$E$57,$E$67,$E$77,$E$87,$E$97,$E$107,$E$117,$E$127,$E$137,$E$147,$E$157),0)</f>
        <v>5</v>
      </c>
      <c r="F88" s="74">
        <f>RANK(F87,($F$17,$F$27,$F$37,$F$47,$F$57,$F$67,$F$77,$F$87,$F$97,$F$107,$F$117,$F$127,$F$137,$F$147,$F$157),0)</f>
        <v>5</v>
      </c>
      <c r="G88" s="125">
        <f>RANK(G87,($U$17,$U$27,$U$37,$U$47,$U$57,$U$67,$U$77,$U$87,$U$97,$U$107,$U$117,$U$127,$U$137,$U$147,$U$157),1)</f>
        <v>5</v>
      </c>
      <c r="H88" s="75">
        <f>SUM(D88+E88+F88+G88)</f>
        <v>20</v>
      </c>
      <c r="I88" s="102">
        <f>RANK(H88,($H$18,$H$28,$H$38,$H$48,$H$58,$H$68,$H$78,$H$88,$H$98,$H$108,$H$118,$H$128,$H$138,$H$148,$H$158),1)</f>
        <v>5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30" customHeight="1" thickTop="1" thickBot="1">
      <c r="A90" s="26"/>
      <c r="B90" s="27"/>
      <c r="C90" s="78"/>
      <c r="D90" s="28"/>
      <c r="E90" s="28"/>
      <c r="F90" s="28"/>
      <c r="G90" s="29"/>
      <c r="H90" s="30"/>
      <c r="I90" s="31"/>
      <c r="J90" s="31"/>
      <c r="K90" s="91" t="s">
        <v>26</v>
      </c>
      <c r="L90" s="32"/>
      <c r="M90" s="31"/>
      <c r="N90" s="92" t="s">
        <v>18</v>
      </c>
      <c r="O90" s="104"/>
      <c r="P90" s="93"/>
      <c r="Q90" s="94" t="s">
        <v>22</v>
      </c>
      <c r="R90" s="104"/>
      <c r="S90" s="33"/>
      <c r="T90" s="34" t="s">
        <v>23</v>
      </c>
      <c r="U90" s="35"/>
    </row>
    <row r="91" spans="1:21" ht="30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19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24</v>
      </c>
      <c r="U91" s="45">
        <v>600</v>
      </c>
    </row>
    <row r="92" spans="1:21" ht="30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20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5</v>
      </c>
    </row>
    <row r="93" spans="1:21" ht="30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103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30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104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30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30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25</v>
      </c>
      <c r="O96" s="108">
        <f>LARGE((O91:O95),1)+LARGE((O91:O95),2)+LARGE((O91:O95),3)+LARGE((O91:O95),4)</f>
        <v>4</v>
      </c>
      <c r="P96" s="24"/>
      <c r="Q96" s="65" t="s">
        <v>25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30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15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5</v>
      </c>
      <c r="P97" s="72"/>
      <c r="Q97" s="71" t="s">
        <v>6</v>
      </c>
      <c r="R97" s="111">
        <f>RANK(R96,($R$16,$R$26,$R$36,$R$46,$R$56,$R$66,$R$76,$R$86,$R$96,$R$106,$R$116,$R$126,$R$136,$R$146,$R$156),1)</f>
        <v>5</v>
      </c>
      <c r="S97" s="72"/>
      <c r="T97" s="26" t="s">
        <v>27</v>
      </c>
      <c r="U97" s="113">
        <f>O97+R97+U92</f>
        <v>15</v>
      </c>
    </row>
    <row r="98" spans="1:21" ht="30" customHeight="1" thickTop="1" thickBot="1">
      <c r="A98" s="60"/>
      <c r="B98" s="73" t="s">
        <v>21</v>
      </c>
      <c r="C98" s="87"/>
      <c r="D98" s="125">
        <f>RANK(D97,($D$17,$D$27,$D$37,$D$47,$D$57,$D$67,$D$77,$D$87,$D$97,$D$107,$D$117,$D$127,$D$137,$D$147,D$157),0)</f>
        <v>5</v>
      </c>
      <c r="E98" s="125">
        <f>RANK(E97,($E$17,$E$27,$E$37,$E$47,$E$57,$E$67,$E$77,$E$87,$E$97,$E$107,$E$117,$E$127,$E$137,$E$147,$E$157),0)</f>
        <v>5</v>
      </c>
      <c r="F98" s="74">
        <f>RANK(F97,($F$17,$F$27,$F$37,$F$47,$F$57,$F$67,$F$77,$F$87,$F$97,$F$107,$F$117,$F$127,$F$137,$F$147,$F$157),0)</f>
        <v>5</v>
      </c>
      <c r="G98" s="125">
        <f>RANK(G97,($U$17,$U$27,$U$37,$U$47,$U$57,$U$67,$U$77,$U$87,$U$97,$U$107,$U$117,$U$127,$U$137,$U$147,$U$157),1)</f>
        <v>5</v>
      </c>
      <c r="H98" s="75">
        <f>SUM(D98+E98+F98+G98)</f>
        <v>20</v>
      </c>
      <c r="I98" s="102">
        <f>RANK(H98,($H$18,$H$28,$H$38,$H$48,$H$58,$H$68,$H$78,$H$88,$H$98,$H$108,$H$118,$H$128,$H$138,$H$148,$H$158),1)</f>
        <v>5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30" customHeight="1" thickTop="1" thickBot="1">
      <c r="A100" s="26"/>
      <c r="B100" s="27" t="s">
        <v>45</v>
      </c>
      <c r="C100" s="78"/>
      <c r="D100" s="28"/>
      <c r="E100" s="28"/>
      <c r="F100" s="28"/>
      <c r="G100" s="29"/>
      <c r="H100" s="30"/>
      <c r="I100" s="31"/>
      <c r="J100" s="31"/>
      <c r="K100" s="91" t="s">
        <v>26</v>
      </c>
      <c r="L100" s="32"/>
      <c r="M100" s="31"/>
      <c r="N100" s="92" t="s">
        <v>18</v>
      </c>
      <c r="O100" s="104"/>
      <c r="P100" s="93"/>
      <c r="Q100" s="94" t="s">
        <v>22</v>
      </c>
      <c r="R100" s="104"/>
      <c r="S100" s="33"/>
      <c r="T100" s="34" t="s">
        <v>23</v>
      </c>
      <c r="U100" s="35"/>
    </row>
    <row r="101" spans="1:21" ht="30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19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24</v>
      </c>
      <c r="U101" s="45">
        <v>600</v>
      </c>
    </row>
    <row r="102" spans="1:21" ht="30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20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5</v>
      </c>
    </row>
    <row r="103" spans="1:21" ht="30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103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30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104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30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30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25</v>
      </c>
      <c r="O106" s="108">
        <f>LARGE((O101:O105),1)+LARGE((O101:O105),2)+LARGE((O101:O105),3)+LARGE((O101:O105),4)</f>
        <v>4</v>
      </c>
      <c r="P106" s="24"/>
      <c r="Q106" s="65" t="s">
        <v>25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30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15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5</v>
      </c>
      <c r="P107" s="72"/>
      <c r="Q107" s="71" t="s">
        <v>6</v>
      </c>
      <c r="R107" s="111">
        <f>RANK(R106,($R$16,$R$26,$R$36,$R$46,$R$56,$R$66,$R$76,$R$86,$R$96,$R$106,$R$116,$R$126,$R$136,$R$146,$R$156),1)</f>
        <v>5</v>
      </c>
      <c r="S107" s="72"/>
      <c r="T107" s="26" t="s">
        <v>27</v>
      </c>
      <c r="U107" s="113">
        <f>O107+R107+U102</f>
        <v>15</v>
      </c>
    </row>
    <row r="108" spans="1:21" ht="30" customHeight="1" thickTop="1" thickBot="1">
      <c r="A108" s="60"/>
      <c r="B108" s="73" t="s">
        <v>21</v>
      </c>
      <c r="C108" s="87"/>
      <c r="D108" s="125">
        <f>RANK(D107,($D$17,$D$27,$D$37,$D$47,$D$57,$D$67,$D$77,$D$87,$D$97,$D$107,$D$117,$D$127,$D$137,$D$147,D$157),0)</f>
        <v>5</v>
      </c>
      <c r="E108" s="125">
        <f>RANK(E107,($E$17,$E$27,$E$37,$E$47,$E$57,$E$67,$E$77,$E$87,$E$97,$E$107,$E$117,$E$127,$E$137,$E$147,$E$157),0)</f>
        <v>5</v>
      </c>
      <c r="F108" s="74">
        <f>RANK(F107,($F$17,$F$27,$F$37,$F$47,$F$57,$F$67,$F$77,$F$87,$F$97,$F$107,$F$117,$F$127,$F$137,$F$147,$F$157),0)</f>
        <v>5</v>
      </c>
      <c r="G108" s="125">
        <f>RANK(G107,($U$17,$U$27,$U$37,$U$47,$U$57,$U$67,$U$77,$U$87,$U$97,$U$107,$U$117,$U$127,$U$137,$U$147,$U$157),1)</f>
        <v>5</v>
      </c>
      <c r="H108" s="75">
        <f>SUM(D108+E108+F108+G108)</f>
        <v>20</v>
      </c>
      <c r="I108" s="102">
        <f>RANK(H108,($H$18,$H$28,$H$38,$H$48,$H$58,$H$68,$H$78,$H$88,$H$98,$H$108,$H$118,$H$128,$H$138,$H$148,$H$158),1)</f>
        <v>5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30" customHeight="1" thickTop="1" thickBot="1">
      <c r="A110" s="26"/>
      <c r="B110" s="27" t="s">
        <v>45</v>
      </c>
      <c r="C110" s="78"/>
      <c r="D110" s="28"/>
      <c r="E110" s="28"/>
      <c r="F110" s="28"/>
      <c r="G110" s="29"/>
      <c r="H110" s="30"/>
      <c r="I110" s="31"/>
      <c r="J110" s="31"/>
      <c r="K110" s="91" t="s">
        <v>26</v>
      </c>
      <c r="L110" s="32"/>
      <c r="M110" s="31"/>
      <c r="N110" s="92" t="s">
        <v>18</v>
      </c>
      <c r="O110" s="104"/>
      <c r="P110" s="93"/>
      <c r="Q110" s="94" t="s">
        <v>22</v>
      </c>
      <c r="R110" s="104"/>
      <c r="S110" s="33"/>
      <c r="T110" s="34" t="s">
        <v>23</v>
      </c>
      <c r="U110" s="35"/>
    </row>
    <row r="111" spans="1:21" ht="30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19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24</v>
      </c>
      <c r="U111" s="45">
        <v>600</v>
      </c>
    </row>
    <row r="112" spans="1:21" ht="30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20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5</v>
      </c>
    </row>
    <row r="113" spans="1:21" ht="30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103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30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104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30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30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25</v>
      </c>
      <c r="O116" s="108">
        <f>LARGE((O111:O115),1)+LARGE((O111:O115),2)+LARGE((O111:O115),3)+LARGE((O111:O115),4)</f>
        <v>4</v>
      </c>
      <c r="P116" s="24"/>
      <c r="Q116" s="65" t="s">
        <v>25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30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15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5</v>
      </c>
      <c r="P117" s="72"/>
      <c r="Q117" s="71" t="s">
        <v>6</v>
      </c>
      <c r="R117" s="111">
        <f>RANK(R116,($R$16,$R$26,$R$36,$R$46,$R$56,$R$66,$R$76,$R$86,$R$96,$R$106,$R$116,$R$126,$R$136,$R$146,$R$156),1)</f>
        <v>5</v>
      </c>
      <c r="S117" s="72"/>
      <c r="T117" s="26" t="s">
        <v>27</v>
      </c>
      <c r="U117" s="113">
        <f>O117+R117+U112</f>
        <v>15</v>
      </c>
    </row>
    <row r="118" spans="1:21" ht="30" customHeight="1" thickTop="1" thickBot="1">
      <c r="A118" s="60"/>
      <c r="B118" s="73" t="s">
        <v>21</v>
      </c>
      <c r="C118" s="87"/>
      <c r="D118" s="125">
        <f>RANK(D117,($D$17,$D$27,$D$37,$D$47,$D$57,$D$67,$D$77,$D$87,$D$97,$D$107,$D$117,$D$127,$D$137,$D$147,D$157),0)</f>
        <v>5</v>
      </c>
      <c r="E118" s="125">
        <f>RANK(E117,($E$17,$E$27,$E$37,$E$47,$E$57,$E$67,$E$77,$E$87,$E$97,$E$107,$E$117,$E$127,$E$137,$E$147,$E$157),0)</f>
        <v>5</v>
      </c>
      <c r="F118" s="74">
        <f>RANK(F117,($F$17,$F$27,$F$37,$F$47,$F$57,$F$67,$F$77,$F$87,$F$97,$F$107,$F$117,$F$127,$F$137,$F$147,$F$157),0)</f>
        <v>5</v>
      </c>
      <c r="G118" s="125">
        <f>RANK(G117,($U$17,$U$27,$U$37,$U$47,$U$57,$U$67,$U$77,$U$87,$U$97,$U$107,$U$117,$U$127,$U$137,$U$147,$U$157),1)</f>
        <v>5</v>
      </c>
      <c r="H118" s="75">
        <f>SUM(D118+E118+F118+G118)</f>
        <v>20</v>
      </c>
      <c r="I118" s="102">
        <f>RANK(H118,($H$18,$H$28,$H$38,$H$48,$H$58,$H$68,$H$78,$H$88,$H$98,$H$108,$H$118,$H$128,$H$138,$H$148,$H$158),1)</f>
        <v>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46</v>
      </c>
      <c r="C120" s="78"/>
      <c r="D120" s="28"/>
      <c r="E120" s="28"/>
      <c r="F120" s="28"/>
      <c r="G120" s="29"/>
      <c r="H120" s="30"/>
      <c r="I120" s="31"/>
      <c r="J120" s="31"/>
      <c r="K120" s="91" t="s">
        <v>26</v>
      </c>
      <c r="L120" s="32"/>
      <c r="M120" s="31"/>
      <c r="N120" s="92" t="s">
        <v>18</v>
      </c>
      <c r="O120" s="104"/>
      <c r="P120" s="93"/>
      <c r="Q120" s="94" t="s">
        <v>22</v>
      </c>
      <c r="R120" s="104"/>
      <c r="S120" s="33"/>
      <c r="T120" s="34" t="s">
        <v>23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19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24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20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5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103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104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25</v>
      </c>
      <c r="O126" s="119">
        <f>LARGE((O121:O125),1)+LARGE((O121:O125),2)+LARGE((O121:O125),3)+LARGE((O121:O125),4)</f>
        <v>4</v>
      </c>
      <c r="P126" s="24"/>
      <c r="Q126" s="65" t="s">
        <v>25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15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5</v>
      </c>
      <c r="P127" s="72"/>
      <c r="Q127" s="71" t="s">
        <v>6</v>
      </c>
      <c r="R127" s="111">
        <f>RANK(R126,($R$16,$R$26,$R$36,$R$46,$R$56,$R$66,$R$76,$R$86,$R$96,$R$106,$R$116,$R$126,$R$136,$R$146,$R$156),1)</f>
        <v>5</v>
      </c>
      <c r="S127" s="72"/>
      <c r="T127" s="26" t="s">
        <v>27</v>
      </c>
      <c r="U127" s="124">
        <f>O127+R127+U122</f>
        <v>15</v>
      </c>
    </row>
    <row r="128" spans="1:21" ht="26.1" customHeight="1" thickTop="1" thickBot="1">
      <c r="A128" s="60"/>
      <c r="B128" s="73" t="s">
        <v>21</v>
      </c>
      <c r="C128" s="87"/>
      <c r="D128" s="125">
        <f>RANK(D127,($D$17,$D$27,$D$37,$D$47,$D$57,$D$67,$D$77,$D$87,$D$97,$D$107,$D$117,$D$127,$D$137,$D$147,D$157),0)</f>
        <v>5</v>
      </c>
      <c r="E128" s="125">
        <f>RANK(E127,($E$17,$E$27,$E$37,$E$47,$E$57,$E$67,$E$77,$E$87,$E$97,$E$107,$E$117,$E$127,$E$137,$E$147,$E$157),0)</f>
        <v>5</v>
      </c>
      <c r="F128" s="74">
        <f>RANK(F127,($F$17,$F$27,$F$37,$F$47,$F$57,$F$67,$F$77,$F$87,$F$97,$F$107,$F$117,$F$127,$F$137,$F$147,$F$157),0)</f>
        <v>5</v>
      </c>
      <c r="G128" s="125">
        <f>RANK(G127,($U$17,$U$27,$U$37,$U$47,$U$57,$U$67,$U$77,$U$87,$U$97,$U$107,$U$117,$U$127,$U$137,$U$147,$U$157),1)</f>
        <v>5</v>
      </c>
      <c r="H128" s="126">
        <f>SUM(D128+E128+F128+G128)</f>
        <v>20</v>
      </c>
      <c r="I128" s="102">
        <f>RANK(H128,($H$18,$H$28,$H$38,$H$48,$H$58,$H$68,$H$78,$H$88,$H$98,$H$108,$H$118,$H$128,$H$138,$H$148,$H$158),1)</f>
        <v>5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44</v>
      </c>
      <c r="C130" s="78"/>
      <c r="D130" s="28"/>
      <c r="E130" s="28"/>
      <c r="F130" s="28"/>
      <c r="G130" s="29"/>
      <c r="H130" s="30"/>
      <c r="I130" s="31"/>
      <c r="J130" s="31"/>
      <c r="K130" s="91" t="s">
        <v>26</v>
      </c>
      <c r="L130" s="32"/>
      <c r="M130" s="31"/>
      <c r="N130" s="92" t="s">
        <v>18</v>
      </c>
      <c r="O130" s="104"/>
      <c r="P130" s="93"/>
      <c r="Q130" s="94" t="s">
        <v>22</v>
      </c>
      <c r="R130" s="104"/>
      <c r="S130" s="33"/>
      <c r="T130" s="34" t="s">
        <v>23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19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24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20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5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103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104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25</v>
      </c>
      <c r="O136" s="119">
        <f>LARGE((O131:O135),1)+LARGE((O131:O135),2)+LARGE((O131:O135),3)+LARGE((O131:O135),4)</f>
        <v>4</v>
      </c>
      <c r="P136" s="24"/>
      <c r="Q136" s="65" t="s">
        <v>25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15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5</v>
      </c>
      <c r="P137" s="72"/>
      <c r="Q137" s="71" t="s">
        <v>6</v>
      </c>
      <c r="R137" s="111">
        <f>RANK(R136,($R$16,$R$26,$R$36,$R$46,$R$56,$R$66,$R$76,$R$86,$R$96,$R$106,$R$116,$R$126,$R$136,$R$146,$R$156),1)</f>
        <v>5</v>
      </c>
      <c r="S137" s="72"/>
      <c r="T137" s="26" t="s">
        <v>27</v>
      </c>
      <c r="U137" s="124">
        <f>O137+R137+U132</f>
        <v>15</v>
      </c>
    </row>
    <row r="138" spans="1:21" ht="26.1" customHeight="1" thickTop="1" thickBot="1">
      <c r="A138" s="60"/>
      <c r="B138" s="73" t="s">
        <v>21</v>
      </c>
      <c r="C138" s="87"/>
      <c r="D138" s="125">
        <f>RANK(D137,($D$17,$D$27,$D$37,$D$47,$D$57,$D$67,$D$77,$D$87,$D$97,$D$107,$D$117,$D$127,$D$137,$D$147,D$157),0)</f>
        <v>5</v>
      </c>
      <c r="E138" s="125">
        <f>RANK(E137,($E$17,$E$27,$E$37,$E$47,$E$57,$E$67,$E$77,$E$87,$E$97,$E$107,$E$117,$E$127,$E$137,$E$147,$E$157),0)</f>
        <v>5</v>
      </c>
      <c r="F138" s="74">
        <f>RANK(F137,($F$17,$F$27,$F$37,$F$47,$F$57,$F$67,$F$77,$F$87,$F$97,$F$107,$F$117,$F$127,$F$137,$F$147,$F$157),0)</f>
        <v>5</v>
      </c>
      <c r="G138" s="125">
        <f>RANK(G137,($U$17,$U$27,$U$37,$U$47,$U$57,$U$67,$U$77,$U$87,$U$97,$U$107,$U$117,$U$127,$U$137,$U$147,$U$157),1)</f>
        <v>5</v>
      </c>
      <c r="H138" s="126">
        <f>SUM(D138+E138+F138+G138)</f>
        <v>20</v>
      </c>
      <c r="I138" s="102">
        <f>RANK(H138,($H$18,$H$28,$H$38,$H$48,$H$58,$H$68,$H$78,$H$88,$H$98,$H$108,$H$118,$H$128,$H$138,$H$148,$H$158),1)</f>
        <v>5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46</v>
      </c>
      <c r="C140" s="78"/>
      <c r="D140" s="28"/>
      <c r="E140" s="28"/>
      <c r="F140" s="28"/>
      <c r="G140" s="29"/>
      <c r="H140" s="30"/>
      <c r="I140" s="31"/>
      <c r="J140" s="31"/>
      <c r="K140" s="91" t="s">
        <v>26</v>
      </c>
      <c r="L140" s="32"/>
      <c r="M140" s="31"/>
      <c r="N140" s="92" t="s">
        <v>18</v>
      </c>
      <c r="O140" s="104"/>
      <c r="P140" s="93"/>
      <c r="Q140" s="94" t="s">
        <v>22</v>
      </c>
      <c r="R140" s="104"/>
      <c r="S140" s="33"/>
      <c r="T140" s="34" t="s">
        <v>23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19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24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20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5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103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104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25</v>
      </c>
      <c r="O146" s="119">
        <f>LARGE((O141:O145),1)+LARGE((O141:O145),2)+LARGE((O141:O145),3)+LARGE((O141:O145),4)</f>
        <v>4</v>
      </c>
      <c r="P146" s="24"/>
      <c r="Q146" s="65" t="s">
        <v>25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15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5</v>
      </c>
      <c r="P147" s="72"/>
      <c r="Q147" s="71" t="s">
        <v>6</v>
      </c>
      <c r="R147" s="111">
        <f>RANK(R146,($R$16,$R$26,$R$36,$R$46,$R$56,$R$66,$R$76,$R$86,$R$96,$R$106,$R$116,$R$126,$R$136,$R$146,$R$156),1)</f>
        <v>5</v>
      </c>
      <c r="S147" s="72"/>
      <c r="T147" s="26" t="s">
        <v>27</v>
      </c>
      <c r="U147" s="124">
        <f>O147+R147+U142</f>
        <v>15</v>
      </c>
    </row>
    <row r="148" spans="1:21" ht="26.1" customHeight="1" thickTop="1" thickBot="1">
      <c r="A148" s="60"/>
      <c r="B148" s="73" t="s">
        <v>21</v>
      </c>
      <c r="C148" s="87"/>
      <c r="D148" s="125">
        <f>RANK(D147,($D$17,$D$27,$D$37,$D$47,$D$57,$D$67,$D$77,$D$87,$D$97,$D$107,$D$117,$D$127,$D$137,$D$147,D$157),0)</f>
        <v>5</v>
      </c>
      <c r="E148" s="125">
        <f>RANK(E147,($E$17,$E$27,$E$37,$E$47,$E$57,$E$67,$E$77,$E$87,$E$97,$E$107,$E$117,$E$127,$E$137,$E$147,$E$157),0)</f>
        <v>5</v>
      </c>
      <c r="F148" s="74">
        <f>RANK(F147,($F$17,$F$27,$F$37,$F$47,$F$57,$F$67,$F$77,$F$87,$F$97,$F$107,$F$117,$F$127,$F$137,$F$147,$F$157),0)</f>
        <v>5</v>
      </c>
      <c r="G148" s="125">
        <f>RANK(G147,($U$17,$U$27,$U$37,$U$47,$U$57,$U$67,$U$77,$U$87,$U$97,$U$107,$U$117,$U$127,$U$137,$U$147,$U$157),1)</f>
        <v>5</v>
      </c>
      <c r="H148" s="126">
        <f>SUM(D148+E148+F148+G148)</f>
        <v>20</v>
      </c>
      <c r="I148" s="102">
        <f>RANK(H148,($H$18,$H$28,$H$38,$H$48,$H$58,$H$68,$H$78,$H$88,$H$98,$H$108,$H$118,$H$128,$H$138,$H$148,$H$158),1)</f>
        <v>5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47</v>
      </c>
      <c r="C150" s="78"/>
      <c r="D150" s="28"/>
      <c r="E150" s="28"/>
      <c r="F150" s="28"/>
      <c r="G150" s="29"/>
      <c r="H150" s="30"/>
      <c r="I150" s="31"/>
      <c r="J150" s="31"/>
      <c r="K150" s="91" t="s">
        <v>26</v>
      </c>
      <c r="L150" s="32"/>
      <c r="M150" s="31"/>
      <c r="N150" s="92" t="s">
        <v>18</v>
      </c>
      <c r="O150" s="104"/>
      <c r="P150" s="93"/>
      <c r="Q150" s="94" t="s">
        <v>22</v>
      </c>
      <c r="R150" s="104"/>
      <c r="S150" s="33"/>
      <c r="T150" s="34" t="s">
        <v>23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19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24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20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5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103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104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25</v>
      </c>
      <c r="O156" s="119">
        <f>LARGE((O151:O155),1)+LARGE((O151:O155),2)+LARGE((O151:O155),3)+LARGE((O151:O155),4)</f>
        <v>4</v>
      </c>
      <c r="P156" s="24"/>
      <c r="Q156" s="65" t="s">
        <v>25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15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5</v>
      </c>
      <c r="P157" s="72"/>
      <c r="Q157" s="71" t="s">
        <v>6</v>
      </c>
      <c r="R157" s="111">
        <f>RANK(R156,($R$16,$R$26,$R$36,$R$46,$R$56,$R$66,$R$76,$R$86,$R$96,$R$106,$R$116,$R$126,$R$136,$R$146,$R$156),1)</f>
        <v>5</v>
      </c>
      <c r="S157" s="72"/>
      <c r="T157" s="26" t="s">
        <v>27</v>
      </c>
      <c r="U157" s="124">
        <f>O157+R157+U152</f>
        <v>15</v>
      </c>
    </row>
    <row r="158" spans="1:21" ht="26.1" customHeight="1" thickTop="1" thickBot="1">
      <c r="A158" s="60"/>
      <c r="B158" s="73" t="s">
        <v>21</v>
      </c>
      <c r="C158" s="87"/>
      <c r="D158" s="125">
        <f>RANK(D157,($D$17,$D$27,$D$37,$D$47,$D$57,$D$67,$D$77,$D$87,$D$97,$D$107,$D$117,$D$127,$D$137,$D$147,D$157),0)</f>
        <v>5</v>
      </c>
      <c r="E158" s="125">
        <f>RANK(E157,($E$17,$E$27,$E$37,$E$47,$E$57,$E$67,$E$77,$E$87,$E$97,$E$107,$E$117,$E$127,$E$137,$E$147,$E$157),0)</f>
        <v>5</v>
      </c>
      <c r="F158" s="74">
        <f>RANK(F157,($F$17,$F$27,$F$37,$F$47,$F$57,$F$67,$F$77,$F$87,$F$97,$F$107,$F$117,$F$127,$F$137,$F$147,$F$157),0)</f>
        <v>5</v>
      </c>
      <c r="G158" s="125">
        <f>RANK(G157,($U$17,$U$27,$U$37,$U$47,$U$57,$U$67,$U$77,$U$87,$U$97,$U$107,$U$117,$U$127,$U$137,$U$147,$U$157),1)</f>
        <v>5</v>
      </c>
      <c r="H158" s="126">
        <f>SUM(D158+E158+F158+G158)</f>
        <v>20</v>
      </c>
      <c r="I158" s="102">
        <f>RANK(H158,($H$18,$H$28,$H$38,$H$48,$H$58,$H$68,$H$78,$H$88,$H$98,$H$108,$H$118,$H$128,$H$138,$H$148,$H$158),1)</f>
        <v>5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60</v>
      </c>
      <c r="C161" s="61"/>
      <c r="D161" s="61"/>
      <c r="E161" s="61"/>
    </row>
    <row r="162" spans="1:8" ht="26.1" customHeight="1">
      <c r="A162" s="132"/>
      <c r="B162" s="142" t="s">
        <v>61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Grundschule Schillerschule Haßloch I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4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Grundschule Schillerschule Haßloch II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10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 xml:space="preserve">Dekan-Ernst-Schule Grünstadt </v>
      </c>
      <c r="C165" s="143"/>
      <c r="D165" s="143"/>
      <c r="E165" s="143"/>
      <c r="F165" s="144"/>
      <c r="G165" s="137">
        <f t="shared" si="0"/>
        <v>11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 xml:space="preserve">Grundschule Sausenheim </v>
      </c>
      <c r="C166" s="143"/>
      <c r="D166" s="143"/>
      <c r="E166" s="143"/>
      <c r="F166" s="144"/>
      <c r="G166" s="137">
        <f t="shared" si="0"/>
        <v>14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 </v>
      </c>
      <c r="C167" s="143"/>
      <c r="D167" s="143"/>
      <c r="E167" s="143"/>
      <c r="F167" s="144"/>
      <c r="G167" s="137">
        <f t="shared" si="0"/>
        <v>20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37" t="str">
        <f t="shared" si="0"/>
        <v xml:space="preserve"> 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7" activePane="bottomLeft" state="frozen"/>
      <selection pane="bottomLeft" activeCell="B20" sqref="B20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1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A161" sqref="A161:H172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2"/>
      <headerFooter alignWithMargins="0">
        <oddFooter>&amp;RWK IV,1 Mädchen</oddFooter>
      </headerFooter>
    </customSheetView>
  </customSheetViews>
  <mergeCells count="52">
    <mergeCell ref="F132:F136"/>
    <mergeCell ref="G132:G136"/>
    <mergeCell ref="F142:F146"/>
    <mergeCell ref="G142:G146"/>
    <mergeCell ref="F152:F156"/>
    <mergeCell ref="G152:G156"/>
    <mergeCell ref="F102:F106"/>
    <mergeCell ref="G102:G106"/>
    <mergeCell ref="F112:F116"/>
    <mergeCell ref="G112:G116"/>
    <mergeCell ref="F122:F126"/>
    <mergeCell ref="G122:G126"/>
    <mergeCell ref="F72:F76"/>
    <mergeCell ref="G72:G76"/>
    <mergeCell ref="F82:F86"/>
    <mergeCell ref="G82:G86"/>
    <mergeCell ref="F92:F96"/>
    <mergeCell ref="G92:G96"/>
    <mergeCell ref="F42:F46"/>
    <mergeCell ref="G42:G46"/>
    <mergeCell ref="F52:F56"/>
    <mergeCell ref="G52:G56"/>
    <mergeCell ref="F62:F66"/>
    <mergeCell ref="G62:G66"/>
    <mergeCell ref="F12:F16"/>
    <mergeCell ref="G12:G16"/>
    <mergeCell ref="F22:F26"/>
    <mergeCell ref="G22:G26"/>
    <mergeCell ref="F32:F36"/>
    <mergeCell ref="G32:G36"/>
    <mergeCell ref="B162:F162"/>
    <mergeCell ref="G162:H162"/>
    <mergeCell ref="B163:F163"/>
    <mergeCell ref="G163:H163"/>
    <mergeCell ref="B164:F164"/>
    <mergeCell ref="G164:H164"/>
    <mergeCell ref="B165:F165"/>
    <mergeCell ref="G165:H165"/>
    <mergeCell ref="B166:F166"/>
    <mergeCell ref="G166:H166"/>
    <mergeCell ref="B167:F167"/>
    <mergeCell ref="G167:H167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9" orientation="landscape" horizontalDpi="300" verticalDpi="300" r:id="rId3"/>
  <headerFooter alignWithMargins="0">
    <oddFooter>&amp;RWK IV,1 Mädchen</oddFooter>
  </headerFooter>
  <rowBreaks count="2" manualBreakCount="2">
    <brk id="49" max="20" man="1"/>
    <brk id="89" max="20" man="1"/>
  </rowBreaks>
  <colBreaks count="1" manualBreakCount="1">
    <brk id="21" max="48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13"/>
  <dimension ref="A1:U172"/>
  <sheetViews>
    <sheetView view="pageBreakPreview" zoomScale="53" zoomScaleNormal="50" zoomScaleSheetLayoutView="53" workbookViewId="0">
      <pane ySplit="6" topLeftCell="A7" activePane="bottomLeft" state="frozen"/>
      <selection pane="bottomLeft" activeCell="K162" sqref="K162"/>
    </sheetView>
  </sheetViews>
  <sheetFormatPr baseColWidth="10" defaultRowHeight="26.1" customHeight="1"/>
  <cols>
    <col min="1" max="1" width="7.42578125" style="11" customWidth="1"/>
    <col min="2" max="2" width="54.28515625" style="11" customWidth="1"/>
    <col min="3" max="3" width="7" style="13" customWidth="1"/>
    <col min="4" max="7" width="15.7109375" style="10" customWidth="1"/>
    <col min="8" max="8" width="11.5703125" style="13" customWidth="1"/>
    <col min="9" max="9" width="7.2851562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29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28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121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68</v>
      </c>
      <c r="B5" s="18"/>
      <c r="C5" s="20"/>
      <c r="D5" s="19"/>
      <c r="E5" s="19"/>
      <c r="F5" s="114" t="s">
        <v>30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3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4.5" hidden="1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71</v>
      </c>
      <c r="C10" s="78"/>
      <c r="D10" s="28"/>
      <c r="E10" s="28"/>
      <c r="F10" s="28"/>
      <c r="G10" s="29"/>
      <c r="H10" s="30"/>
      <c r="I10" s="31"/>
      <c r="J10" s="31"/>
      <c r="K10" s="91" t="s">
        <v>26</v>
      </c>
      <c r="L10" s="32"/>
      <c r="M10" s="31"/>
      <c r="N10" s="92" t="s">
        <v>18</v>
      </c>
      <c r="O10" s="104"/>
      <c r="P10" s="93"/>
      <c r="Q10" s="94" t="s">
        <v>22</v>
      </c>
      <c r="R10" s="104"/>
      <c r="S10" s="33"/>
      <c r="T10" s="34" t="s">
        <v>23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19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80</v>
      </c>
      <c r="O11" s="105">
        <v>4.79</v>
      </c>
      <c r="P11" s="95"/>
      <c r="Q11" s="47" t="s">
        <v>80</v>
      </c>
      <c r="R11" s="105">
        <v>9.27</v>
      </c>
      <c r="S11" s="80"/>
      <c r="T11" s="42" t="s">
        <v>24</v>
      </c>
      <c r="U11" s="45">
        <v>40.28</v>
      </c>
    </row>
    <row r="12" spans="1:21" ht="30" customHeight="1" thickBot="1">
      <c r="A12" s="46">
        <v>1</v>
      </c>
      <c r="B12" s="47" t="s">
        <v>80</v>
      </c>
      <c r="C12" s="81">
        <v>4</v>
      </c>
      <c r="D12" s="48">
        <v>13</v>
      </c>
      <c r="E12" s="48">
        <v>14.5</v>
      </c>
      <c r="F12" s="139" t="s">
        <v>15</v>
      </c>
      <c r="G12" s="139" t="s">
        <v>20</v>
      </c>
      <c r="H12" s="96"/>
      <c r="I12" s="21"/>
      <c r="J12" s="21"/>
      <c r="K12" s="49" t="s">
        <v>14</v>
      </c>
      <c r="L12" s="50">
        <v>4.5</v>
      </c>
      <c r="M12" s="18"/>
      <c r="N12" s="54" t="s">
        <v>258</v>
      </c>
      <c r="O12" s="106">
        <v>5.7</v>
      </c>
      <c r="P12" s="97"/>
      <c r="Q12" s="54" t="s">
        <v>258</v>
      </c>
      <c r="R12" s="106">
        <v>6.69</v>
      </c>
      <c r="S12" s="24"/>
      <c r="T12" s="52" t="s">
        <v>6</v>
      </c>
      <c r="U12" s="117">
        <f>RANK(U11,($U$11,$U$21,$U$31,$U$41,$U$51,$U$61,$U$71,$U$81,$U$91,$U$101,$U$111,$U$121,$U$131,$U$141,$U$151),1)</f>
        <v>5</v>
      </c>
    </row>
    <row r="13" spans="1:21" ht="30" customHeight="1" thickTop="1">
      <c r="A13" s="53">
        <v>2</v>
      </c>
      <c r="B13" s="54" t="s">
        <v>258</v>
      </c>
      <c r="C13" s="82">
        <v>5</v>
      </c>
      <c r="D13" s="55">
        <v>11.5</v>
      </c>
      <c r="E13" s="55">
        <v>15</v>
      </c>
      <c r="F13" s="140"/>
      <c r="G13" s="140"/>
      <c r="H13" s="98"/>
      <c r="I13" s="21"/>
      <c r="J13" s="21"/>
      <c r="K13" s="49" t="s">
        <v>103</v>
      </c>
      <c r="L13" s="50">
        <v>4</v>
      </c>
      <c r="M13" s="18"/>
      <c r="N13" s="57" t="s">
        <v>81</v>
      </c>
      <c r="O13" s="106">
        <v>5.38</v>
      </c>
      <c r="P13" s="97"/>
      <c r="Q13" s="57" t="s">
        <v>81</v>
      </c>
      <c r="R13" s="106">
        <v>14.15</v>
      </c>
      <c r="S13" s="24"/>
      <c r="T13" s="24"/>
      <c r="U13" s="56"/>
    </row>
    <row r="14" spans="1:21" ht="30" customHeight="1" thickBot="1">
      <c r="A14" s="53">
        <v>3</v>
      </c>
      <c r="B14" s="57" t="s">
        <v>81</v>
      </c>
      <c r="C14" s="83">
        <v>5</v>
      </c>
      <c r="D14" s="55">
        <v>10.5</v>
      </c>
      <c r="E14" s="55">
        <v>11.75</v>
      </c>
      <c r="F14" s="140"/>
      <c r="G14" s="140"/>
      <c r="H14" s="98"/>
      <c r="I14" s="21"/>
      <c r="J14" s="21"/>
      <c r="K14" s="58" t="s">
        <v>104</v>
      </c>
      <c r="L14" s="59">
        <v>4</v>
      </c>
      <c r="M14" s="18"/>
      <c r="N14" s="57" t="s">
        <v>82</v>
      </c>
      <c r="O14" s="106">
        <v>5.65</v>
      </c>
      <c r="P14" s="97"/>
      <c r="Q14" s="57" t="s">
        <v>82</v>
      </c>
      <c r="R14" s="106">
        <v>8.59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82</v>
      </c>
      <c r="C15" s="83">
        <v>6</v>
      </c>
      <c r="D15" s="55">
        <v>12.5</v>
      </c>
      <c r="E15" s="55">
        <v>13.5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14</v>
      </c>
      <c r="M15" s="18"/>
      <c r="N15" s="63" t="s">
        <v>83</v>
      </c>
      <c r="O15" s="107">
        <v>5.16</v>
      </c>
      <c r="P15" s="61"/>
      <c r="Q15" s="63" t="s">
        <v>83</v>
      </c>
      <c r="R15" s="107">
        <v>7.5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83</v>
      </c>
      <c r="C16" s="84">
        <v>5</v>
      </c>
      <c r="D16" s="64">
        <v>9</v>
      </c>
      <c r="E16" s="64">
        <v>14.75</v>
      </c>
      <c r="F16" s="141"/>
      <c r="G16" s="141"/>
      <c r="H16" s="99"/>
      <c r="I16" s="21"/>
      <c r="J16" s="21"/>
      <c r="K16" s="21"/>
      <c r="L16" s="21"/>
      <c r="M16" s="21"/>
      <c r="N16" s="65" t="s">
        <v>25</v>
      </c>
      <c r="O16" s="108">
        <f>LARGE((O11:O15),1)+LARGE((O11:O15),2)+LARGE((O11:O15),3)+LARGE((O11:O15),4)</f>
        <v>21.89</v>
      </c>
      <c r="P16" s="24"/>
      <c r="Q16" s="85" t="s">
        <v>25</v>
      </c>
      <c r="R16" s="108">
        <f>SMALL((R11:R15),1)+SMALL((R11:R15),2)+SMALL((R11:R15),3)+SMALL((R11:R15),4)</f>
        <v>32.049999999999997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47.5</v>
      </c>
      <c r="E17" s="68">
        <f>LARGE((E12:E16),1)+LARGE((E12:E16),2)+LARGE((E12:E16),3)+LARGE((E12:E16),4)</f>
        <v>57.75</v>
      </c>
      <c r="F17" s="69">
        <f>L15</f>
        <v>14</v>
      </c>
      <c r="G17" s="70">
        <f>U17</f>
        <v>13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4</v>
      </c>
      <c r="P17" s="72"/>
      <c r="Q17" s="71" t="s">
        <v>6</v>
      </c>
      <c r="R17" s="111">
        <f>RANK(R16,($R$16,$R$26,$R$36,$R$46,$R$56,$R$66,$R$76,$R$86,$R$96,$R$106,$R$116,$R$126,$R$136,$R$146,$R$156),1)</f>
        <v>4</v>
      </c>
      <c r="S17" s="72"/>
      <c r="T17" s="26" t="s">
        <v>27</v>
      </c>
      <c r="U17" s="112">
        <f>O17+R17+U12</f>
        <v>13</v>
      </c>
    </row>
    <row r="18" spans="1:21" ht="30" customHeight="1" thickTop="1" thickBot="1">
      <c r="A18" s="60"/>
      <c r="B18" s="73" t="s">
        <v>21</v>
      </c>
      <c r="C18" s="87"/>
      <c r="D18" s="125">
        <f>RANK(D17,($D$17,$D$27,$D$37,$D$47,$D$57,$D$67,$D$77,$D$87,$D$97,$D$107,$D$117,$D$127,$D$137,$D$147,D$157),0)</f>
        <v>4</v>
      </c>
      <c r="E18" s="125">
        <f>RANK(E17,($E$17,$E$27,$E$37,$E$47,$E$57,$E$67,$E$77,$E$87,$E$97,$E$107,$E$117,$E$127,$E$137,$E$147,$E$157),0)</f>
        <v>3</v>
      </c>
      <c r="F18" s="74">
        <f>RANK(F17,($F$17,$F$27,$F$37,$F$47,$F$57,$F$67,$F$77,$F$87,$F$97,$F$107,$F$117,$F$127,$F$137,$F$147,$F$157),0)</f>
        <v>3</v>
      </c>
      <c r="G18" s="125">
        <f>RANK(G17,($U$17,$U$27,$U$37,$U$47,$U$57,$U$67,$U$77,$U$87,$U$97,$U$107,$U$117,$U$127,$U$137,$U$147,$U$157),1)</f>
        <v>4</v>
      </c>
      <c r="H18" s="75">
        <f>SUM(D18+E18+F18+G18)</f>
        <v>14</v>
      </c>
      <c r="I18" s="102">
        <f>RANK(H18,($H$18,$H$28,$H$38,$H$48,$H$58,$H$68,$H$78,$H$88,$H$98,$H$108,$H$118,$H$128,$H$138,$H$148,$H$158),1)</f>
        <v>3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64</v>
      </c>
      <c r="C20" s="78"/>
      <c r="D20" s="28"/>
      <c r="E20" s="28"/>
      <c r="F20" s="28"/>
      <c r="G20" s="29"/>
      <c r="H20" s="30"/>
      <c r="I20" s="31"/>
      <c r="J20" s="31"/>
      <c r="K20" s="91" t="s">
        <v>26</v>
      </c>
      <c r="L20" s="32"/>
      <c r="M20" s="31"/>
      <c r="N20" s="92" t="s">
        <v>18</v>
      </c>
      <c r="O20" s="104"/>
      <c r="P20" s="93"/>
      <c r="Q20" s="94" t="s">
        <v>22</v>
      </c>
      <c r="R20" s="104"/>
      <c r="S20" s="33"/>
      <c r="T20" s="34" t="s">
        <v>23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19</v>
      </c>
      <c r="H21" s="41" t="s">
        <v>5</v>
      </c>
      <c r="I21" s="21"/>
      <c r="J21" s="21"/>
      <c r="K21" s="42" t="s">
        <v>13</v>
      </c>
      <c r="L21" s="43">
        <v>5</v>
      </c>
      <c r="M21" s="18"/>
      <c r="N21" s="47" t="s">
        <v>84</v>
      </c>
      <c r="O21" s="105">
        <v>5.93</v>
      </c>
      <c r="P21" s="97"/>
      <c r="Q21" s="47" t="s">
        <v>84</v>
      </c>
      <c r="R21" s="105">
        <v>5.2</v>
      </c>
      <c r="S21" s="24"/>
      <c r="T21" s="42" t="s">
        <v>24</v>
      </c>
      <c r="U21" s="45">
        <v>36.06</v>
      </c>
    </row>
    <row r="22" spans="1:21" ht="30" customHeight="1" thickBot="1">
      <c r="A22" s="46">
        <v>1</v>
      </c>
      <c r="B22" s="47" t="s">
        <v>84</v>
      </c>
      <c r="C22" s="81">
        <v>6</v>
      </c>
      <c r="D22" s="48">
        <v>17</v>
      </c>
      <c r="E22" s="48">
        <v>17.25</v>
      </c>
      <c r="F22" s="139" t="s">
        <v>15</v>
      </c>
      <c r="G22" s="139" t="s">
        <v>20</v>
      </c>
      <c r="H22" s="96"/>
      <c r="I22" s="21"/>
      <c r="J22" s="21"/>
      <c r="K22" s="49" t="s">
        <v>14</v>
      </c>
      <c r="L22" s="50">
        <v>5.5</v>
      </c>
      <c r="M22" s="18"/>
      <c r="N22" s="54" t="s">
        <v>85</v>
      </c>
      <c r="O22" s="106">
        <v>6.01</v>
      </c>
      <c r="P22" s="97"/>
      <c r="Q22" s="54" t="s">
        <v>85</v>
      </c>
      <c r="R22" s="106">
        <v>5.82</v>
      </c>
      <c r="S22" s="24"/>
      <c r="T22" s="52" t="s">
        <v>6</v>
      </c>
      <c r="U22" s="117">
        <f>RANK(U21,($U$11,$U$21,$U$31,$U$41,$U$51,$U$61,$U$71,$U$81,$U$91,$U$101,$U$111,$U$121,$U$131,$U$141,$U$151),1)</f>
        <v>1</v>
      </c>
    </row>
    <row r="23" spans="1:21" ht="30" customHeight="1" thickTop="1">
      <c r="A23" s="53">
        <v>2</v>
      </c>
      <c r="B23" s="54" t="s">
        <v>85</v>
      </c>
      <c r="C23" s="82">
        <v>4</v>
      </c>
      <c r="D23" s="55">
        <v>16.25</v>
      </c>
      <c r="E23" s="55">
        <v>16.75</v>
      </c>
      <c r="F23" s="140"/>
      <c r="G23" s="140"/>
      <c r="H23" s="98"/>
      <c r="I23" s="21"/>
      <c r="J23" s="21"/>
      <c r="K23" s="49" t="s">
        <v>103</v>
      </c>
      <c r="L23" s="50">
        <v>5</v>
      </c>
      <c r="M23" s="18"/>
      <c r="N23" s="57" t="s">
        <v>86</v>
      </c>
      <c r="O23" s="106">
        <v>5.76</v>
      </c>
      <c r="P23" s="97"/>
      <c r="Q23" s="57" t="s">
        <v>86</v>
      </c>
      <c r="R23" s="106">
        <v>5.23</v>
      </c>
      <c r="S23" s="24"/>
      <c r="T23" s="24"/>
      <c r="U23" s="56"/>
    </row>
    <row r="24" spans="1:21" ht="30" customHeight="1" thickBot="1">
      <c r="A24" s="53">
        <v>3</v>
      </c>
      <c r="B24" s="57" t="s">
        <v>86</v>
      </c>
      <c r="C24" s="83">
        <v>5</v>
      </c>
      <c r="D24" s="55">
        <v>15.5</v>
      </c>
      <c r="E24" s="55">
        <v>15.5</v>
      </c>
      <c r="F24" s="140"/>
      <c r="G24" s="140"/>
      <c r="H24" s="98"/>
      <c r="I24" s="21"/>
      <c r="J24" s="21"/>
      <c r="K24" s="58" t="s">
        <v>104</v>
      </c>
      <c r="L24" s="59">
        <v>5.5</v>
      </c>
      <c r="M24" s="18"/>
      <c r="N24" s="57" t="s">
        <v>87</v>
      </c>
      <c r="O24" s="106">
        <v>6.17</v>
      </c>
      <c r="P24" s="97"/>
      <c r="Q24" s="57" t="s">
        <v>87</v>
      </c>
      <c r="R24" s="106">
        <v>5.0999999999999996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87</v>
      </c>
      <c r="C25" s="83">
        <v>4</v>
      </c>
      <c r="D25" s="55">
        <v>16.75</v>
      </c>
      <c r="E25" s="55">
        <v>18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15.75</v>
      </c>
      <c r="M25" s="18"/>
      <c r="N25" s="63" t="s">
        <v>88</v>
      </c>
      <c r="O25" s="107">
        <v>5.95</v>
      </c>
      <c r="P25" s="61"/>
      <c r="Q25" s="63" t="s">
        <v>88</v>
      </c>
      <c r="R25" s="107">
        <v>5.83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88</v>
      </c>
      <c r="C26" s="84">
        <v>5</v>
      </c>
      <c r="D26" s="64">
        <v>16.75</v>
      </c>
      <c r="E26" s="64">
        <v>18</v>
      </c>
      <c r="F26" s="141"/>
      <c r="G26" s="141"/>
      <c r="H26" s="99"/>
      <c r="I26" s="21"/>
      <c r="J26" s="21"/>
      <c r="K26" s="21"/>
      <c r="L26" s="21"/>
      <c r="M26" s="21"/>
      <c r="N26" s="65" t="s">
        <v>25</v>
      </c>
      <c r="O26" s="108">
        <f>LARGE((O21:O25),1)+LARGE((O21:O25),2)+LARGE((O21:O25),3)+LARGE((O21:O25),4)</f>
        <v>24.06</v>
      </c>
      <c r="P26" s="24"/>
      <c r="Q26" s="65" t="s">
        <v>25</v>
      </c>
      <c r="R26" s="108">
        <f>SMALL((R21:R25),1)+SMALL((R21:R25),2)+SMALL((R21:R25),3)+SMALL((R21:R25),4)</f>
        <v>21.35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66.75</v>
      </c>
      <c r="E27" s="68">
        <f>LARGE((E22:E26),1)+LARGE((E22:E26),2)+LARGE((E22:E26),3)+LARGE((E22:E26),4)</f>
        <v>70</v>
      </c>
      <c r="F27" s="69">
        <f>L25</f>
        <v>15.75</v>
      </c>
      <c r="G27" s="70">
        <f>U27</f>
        <v>4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1</v>
      </c>
      <c r="P27" s="72"/>
      <c r="Q27" s="71" t="s">
        <v>6</v>
      </c>
      <c r="R27" s="111">
        <f>RANK(R26,($R$16,$R$26,$R$36,$R$46,$R$56,$R$66,$R$76,$R$86,$R$96,$R$106,$R$116,$R$126,$R$136,$R$146,$R$156),1)</f>
        <v>2</v>
      </c>
      <c r="S27" s="72"/>
      <c r="T27" s="26" t="s">
        <v>27</v>
      </c>
      <c r="U27" s="113">
        <f>O27+R27+U22</f>
        <v>4</v>
      </c>
    </row>
    <row r="28" spans="1:21" ht="30" customHeight="1" thickTop="1" thickBot="1">
      <c r="A28" s="60"/>
      <c r="B28" s="73" t="s">
        <v>21</v>
      </c>
      <c r="C28" s="87"/>
      <c r="D28" s="125">
        <f>RANK(D27,($D$17,$D$27,$D$37,$D$47,$D$57,$D$67,$D$77,$D$87,$D$97,$D$107,$D$117,$D$127,$D$137,$D$147,D$157),0)</f>
        <v>1</v>
      </c>
      <c r="E28" s="125">
        <f>RANK(E27,($E$17,$E$27,$E$37,$E$47,$E$57,$E$67,$E$77,$E$87,$E$97,$E$107,$E$117,$E$127,$E$137,$E$147,$E$157),0)</f>
        <v>1</v>
      </c>
      <c r="F28" s="74">
        <f>RANK(F27,($F$17,$F$27,$F$37,$F$47,$F$57,$F$67,$F$77,$F$87,$F$97,$F$107,$F$117,$F$127,$F$137,$F$147,$F$157),0)</f>
        <v>1</v>
      </c>
      <c r="G28" s="125">
        <f>RANK(G27,($U$17,$U$27,$U$37,$U$47,$U$57,$U$67,$U$77,$U$87,$U$97,$U$107,$U$117,$U$127,$U$137,$U$147,$U$157),1)</f>
        <v>1</v>
      </c>
      <c r="H28" s="75">
        <f>SUM(D28+E28+F28+G28)</f>
        <v>4</v>
      </c>
      <c r="I28" s="102">
        <f>RANK(H28,($H$18,$H$28,$H$38,$H$48,$H$58,$H$68,$H$78,$H$88,$H$98,$H$108,$H$118,$H$128,$H$138,$H$148,$H$158),1)</f>
        <v>1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72</v>
      </c>
      <c r="C30" s="78"/>
      <c r="D30" s="28"/>
      <c r="E30" s="28"/>
      <c r="F30" s="28"/>
      <c r="G30" s="29"/>
      <c r="H30" s="30"/>
      <c r="I30" s="31"/>
      <c r="J30" s="31"/>
      <c r="K30" s="91" t="s">
        <v>26</v>
      </c>
      <c r="L30" s="32"/>
      <c r="M30" s="31"/>
      <c r="N30" s="92" t="s">
        <v>18</v>
      </c>
      <c r="O30" s="104"/>
      <c r="P30" s="93"/>
      <c r="Q30" s="94" t="s">
        <v>22</v>
      </c>
      <c r="R30" s="104"/>
      <c r="S30" s="33"/>
      <c r="T30" s="34" t="s">
        <v>23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19</v>
      </c>
      <c r="H31" s="41" t="s">
        <v>5</v>
      </c>
      <c r="I31" s="21"/>
      <c r="J31" s="21"/>
      <c r="K31" s="42" t="s">
        <v>13</v>
      </c>
      <c r="L31" s="43">
        <v>3.5</v>
      </c>
      <c r="M31" s="18"/>
      <c r="N31" s="47" t="s">
        <v>89</v>
      </c>
      <c r="O31" s="105">
        <v>5.54</v>
      </c>
      <c r="P31" s="97"/>
      <c r="Q31" s="47" t="s">
        <v>89</v>
      </c>
      <c r="R31" s="105">
        <v>6.08</v>
      </c>
      <c r="S31" s="24"/>
      <c r="T31" s="42" t="s">
        <v>24</v>
      </c>
      <c r="U31" s="45">
        <v>39.409999999999997</v>
      </c>
    </row>
    <row r="32" spans="1:21" ht="30" customHeight="1" thickBot="1">
      <c r="A32" s="46">
        <v>1</v>
      </c>
      <c r="B32" s="47" t="s">
        <v>89</v>
      </c>
      <c r="C32" s="81">
        <v>5</v>
      </c>
      <c r="D32" s="48">
        <v>14.5</v>
      </c>
      <c r="E32" s="48">
        <v>13.25</v>
      </c>
      <c r="F32" s="139" t="s">
        <v>15</v>
      </c>
      <c r="G32" s="139" t="s">
        <v>20</v>
      </c>
      <c r="H32" s="96"/>
      <c r="I32" s="21"/>
      <c r="J32" s="21"/>
      <c r="K32" s="49" t="s">
        <v>14</v>
      </c>
      <c r="L32" s="50">
        <v>3.5</v>
      </c>
      <c r="M32" s="18"/>
      <c r="N32" s="54" t="s">
        <v>90</v>
      </c>
      <c r="O32" s="106">
        <v>0</v>
      </c>
      <c r="P32" s="97"/>
      <c r="Q32" s="54" t="s">
        <v>90</v>
      </c>
      <c r="R32" s="106">
        <v>8.8000000000000007</v>
      </c>
      <c r="S32" s="24"/>
      <c r="T32" s="52" t="s">
        <v>6</v>
      </c>
      <c r="U32" s="117">
        <f>RANK(U31,($U$11,$U$21,$U$31,$U$41,$U$51,$U$61,$U$71,$U$81,$U$91,$U$101,$U$111,$U$121,$U$131,$U$141,$U$151),1)</f>
        <v>4</v>
      </c>
    </row>
    <row r="33" spans="1:21" ht="30" customHeight="1" thickTop="1">
      <c r="A33" s="53">
        <v>2</v>
      </c>
      <c r="B33" s="54" t="s">
        <v>90</v>
      </c>
      <c r="C33" s="82">
        <v>5</v>
      </c>
      <c r="D33" s="55">
        <v>7.25</v>
      </c>
      <c r="E33" s="55">
        <v>12</v>
      </c>
      <c r="F33" s="140"/>
      <c r="G33" s="140"/>
      <c r="H33" s="98"/>
      <c r="I33" s="21"/>
      <c r="J33" s="21"/>
      <c r="K33" s="49" t="s">
        <v>103</v>
      </c>
      <c r="L33" s="50">
        <v>3</v>
      </c>
      <c r="M33" s="18"/>
      <c r="N33" s="57" t="s">
        <v>91</v>
      </c>
      <c r="O33" s="106">
        <v>4.93</v>
      </c>
      <c r="P33" s="97"/>
      <c r="Q33" s="57" t="s">
        <v>91</v>
      </c>
      <c r="R33" s="106">
        <v>20.39</v>
      </c>
      <c r="S33" s="24"/>
      <c r="T33" s="24"/>
      <c r="U33" s="56"/>
    </row>
    <row r="34" spans="1:21" ht="30" customHeight="1" thickBot="1">
      <c r="A34" s="53">
        <v>3</v>
      </c>
      <c r="B34" s="57" t="s">
        <v>91</v>
      </c>
      <c r="C34" s="83">
        <v>5</v>
      </c>
      <c r="D34" s="55">
        <v>6</v>
      </c>
      <c r="E34" s="55">
        <v>7.75</v>
      </c>
      <c r="F34" s="140"/>
      <c r="G34" s="140"/>
      <c r="H34" s="98"/>
      <c r="I34" s="21"/>
      <c r="J34" s="21"/>
      <c r="K34" s="58" t="s">
        <v>104</v>
      </c>
      <c r="L34" s="59">
        <v>2.5</v>
      </c>
      <c r="M34" s="18"/>
      <c r="N34" s="57" t="s">
        <v>92</v>
      </c>
      <c r="O34" s="106">
        <v>6.06</v>
      </c>
      <c r="P34" s="97"/>
      <c r="Q34" s="57" t="s">
        <v>92</v>
      </c>
      <c r="R34" s="106">
        <v>7.38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92</v>
      </c>
      <c r="C35" s="83">
        <v>5</v>
      </c>
      <c r="D35" s="55">
        <v>6.5</v>
      </c>
      <c r="E35" s="55">
        <v>8.75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9.75</v>
      </c>
      <c r="M35" s="18"/>
      <c r="N35" s="63" t="s">
        <v>93</v>
      </c>
      <c r="O35" s="107">
        <v>5.15</v>
      </c>
      <c r="P35" s="61"/>
      <c r="Q35" s="63" t="s">
        <v>93</v>
      </c>
      <c r="R35" s="107">
        <v>12.2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93</v>
      </c>
      <c r="C36" s="84">
        <v>5</v>
      </c>
      <c r="D36" s="64">
        <v>10.5</v>
      </c>
      <c r="E36" s="64">
        <v>13</v>
      </c>
      <c r="F36" s="141"/>
      <c r="G36" s="141"/>
      <c r="H36" s="99"/>
      <c r="I36" s="21"/>
      <c r="J36" s="21"/>
      <c r="K36" s="21"/>
      <c r="L36" s="21"/>
      <c r="M36" s="21"/>
      <c r="N36" s="65" t="s">
        <v>25</v>
      </c>
      <c r="O36" s="108">
        <f>LARGE((O31:O35),1)+LARGE((O31:O35),2)+LARGE((O31:O35),3)+LARGE((O31:O35),4)</f>
        <v>21.68</v>
      </c>
      <c r="P36" s="24"/>
      <c r="Q36" s="65" t="s">
        <v>25</v>
      </c>
      <c r="R36" s="108">
        <f>SMALL((R31:R35),1)+SMALL((R31:R35),2)+SMALL((R31:R35),3)+SMALL((R31:R35),4)</f>
        <v>34.46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38.75</v>
      </c>
      <c r="E37" s="68">
        <f>LARGE((E32:E36),1)+LARGE((E32:E36),2)+LARGE((E32:E36),3)+LARGE((E32:E36),4)</f>
        <v>47</v>
      </c>
      <c r="F37" s="69">
        <f>L35</f>
        <v>9.75</v>
      </c>
      <c r="G37" s="70">
        <f>U37</f>
        <v>14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5</v>
      </c>
      <c r="P37" s="72"/>
      <c r="Q37" s="71" t="s">
        <v>6</v>
      </c>
      <c r="R37" s="111">
        <f>RANK(R36,($R$16,$R$26,$R$36,$R$46,$R$56,$R$66,$R$76,$R$86,$R$96,$R$106,$R$116,$R$126,$R$136,$R$146,$R$156),1)</f>
        <v>5</v>
      </c>
      <c r="S37" s="72"/>
      <c r="T37" s="26" t="s">
        <v>27</v>
      </c>
      <c r="U37" s="113">
        <f>O37+R37+U32</f>
        <v>14</v>
      </c>
    </row>
    <row r="38" spans="1:21" ht="30" customHeight="1" thickTop="1" thickBot="1">
      <c r="A38" s="60"/>
      <c r="B38" s="73" t="s">
        <v>21</v>
      </c>
      <c r="C38" s="87"/>
      <c r="D38" s="125">
        <f>RANK(D37,($D$17,$D$27,$D$37,$D$47,$D$57,$D$67,$D$77,$D$87,$D$97,$D$107,$D$117,$D$127,$D$137,$D$147,D$157),0)</f>
        <v>5</v>
      </c>
      <c r="E38" s="125">
        <f>RANK(E37,($E$17,$E$27,$E$37,$E$47,$E$57,$E$67,$E$77,$E$87,$E$97,$E$107,$E$117,$E$127,$E$137,$E$147,$E$157),0)</f>
        <v>5</v>
      </c>
      <c r="F38" s="74">
        <f>RANK(F37,($F$17,$F$27,$F$37,$F$47,$F$57,$F$67,$F$77,$F$87,$F$97,$F$107,$F$117,$F$127,$F$137,$F$147,$F$157),0)</f>
        <v>5</v>
      </c>
      <c r="G38" s="125">
        <f>RANK(G37,($U$17,$U$27,$U$37,$U$47,$U$57,$U$67,$U$77,$U$87,$U$97,$U$107,$U$117,$U$127,$U$137,$U$147,$U$157),1)</f>
        <v>5</v>
      </c>
      <c r="H38" s="75">
        <f>SUM(D38+E38+F38+G38)</f>
        <v>20</v>
      </c>
      <c r="I38" s="102">
        <f>RANK(H38,($H$18,$H$28,$H$38,$H$48,$H$58,$H$68,$H$78,$H$88,$H$98,$H$108,$H$118,$H$128,$H$138,$H$148,$H$158),1)</f>
        <v>5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 t="s">
        <v>73</v>
      </c>
      <c r="C40" s="78"/>
      <c r="D40" s="28"/>
      <c r="E40" s="28"/>
      <c r="F40" s="28"/>
      <c r="G40" s="29"/>
      <c r="H40" s="30"/>
      <c r="I40" s="31"/>
      <c r="J40" s="31"/>
      <c r="K40" s="91" t="s">
        <v>26</v>
      </c>
      <c r="L40" s="32"/>
      <c r="M40" s="31"/>
      <c r="N40" s="92" t="s">
        <v>18</v>
      </c>
      <c r="O40" s="104"/>
      <c r="P40" s="93"/>
      <c r="Q40" s="94" t="s">
        <v>22</v>
      </c>
      <c r="R40" s="104"/>
      <c r="S40" s="33"/>
      <c r="T40" s="34" t="s">
        <v>23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19</v>
      </c>
      <c r="H41" s="41" t="s">
        <v>5</v>
      </c>
      <c r="I41" s="21"/>
      <c r="J41" s="21"/>
      <c r="K41" s="42" t="s">
        <v>13</v>
      </c>
      <c r="L41" s="43">
        <v>4</v>
      </c>
      <c r="M41" s="18"/>
      <c r="N41" s="47" t="s">
        <v>94</v>
      </c>
      <c r="O41" s="105">
        <v>5.39</v>
      </c>
      <c r="P41" s="97"/>
      <c r="Q41" s="47" t="s">
        <v>94</v>
      </c>
      <c r="R41" s="105">
        <v>7.05</v>
      </c>
      <c r="S41" s="24"/>
      <c r="T41" s="42" t="s">
        <v>24</v>
      </c>
      <c r="U41" s="45">
        <v>39</v>
      </c>
    </row>
    <row r="42" spans="1:21" ht="30" customHeight="1" thickBot="1">
      <c r="A42" s="46">
        <v>1</v>
      </c>
      <c r="B42" s="47" t="s">
        <v>94</v>
      </c>
      <c r="C42" s="81">
        <v>6</v>
      </c>
      <c r="D42" s="48">
        <v>14.5</v>
      </c>
      <c r="E42" s="48">
        <v>16</v>
      </c>
      <c r="F42" s="139" t="s">
        <v>15</v>
      </c>
      <c r="G42" s="139" t="s">
        <v>20</v>
      </c>
      <c r="H42" s="96"/>
      <c r="I42" s="21"/>
      <c r="J42" s="21"/>
      <c r="K42" s="49" t="s">
        <v>14</v>
      </c>
      <c r="L42" s="50">
        <v>3.5</v>
      </c>
      <c r="M42" s="18"/>
      <c r="N42" s="54" t="s">
        <v>259</v>
      </c>
      <c r="O42" s="106">
        <v>6.09</v>
      </c>
      <c r="P42" s="97"/>
      <c r="Q42" s="54" t="s">
        <v>259</v>
      </c>
      <c r="R42" s="106">
        <v>11.56</v>
      </c>
      <c r="S42" s="24"/>
      <c r="T42" s="52" t="s">
        <v>6</v>
      </c>
      <c r="U42" s="117">
        <f>RANK(U41,($U$11,$U$21,$U$31,$U$41,$U$51,$U$61,$U$71,$U$81,$U$91,$U$101,$U$111,$U$121,$U$131,$U$141,$U$151),1)</f>
        <v>3</v>
      </c>
    </row>
    <row r="43" spans="1:21" ht="30" customHeight="1" thickTop="1">
      <c r="A43" s="53">
        <v>2</v>
      </c>
      <c r="B43" s="54" t="s">
        <v>259</v>
      </c>
      <c r="C43" s="82">
        <v>5</v>
      </c>
      <c r="D43" s="55">
        <v>12</v>
      </c>
      <c r="E43" s="55">
        <v>8.25</v>
      </c>
      <c r="F43" s="140"/>
      <c r="G43" s="140"/>
      <c r="H43" s="98"/>
      <c r="I43" s="21"/>
      <c r="J43" s="21"/>
      <c r="K43" s="49" t="s">
        <v>103</v>
      </c>
      <c r="L43" s="50">
        <v>3.5</v>
      </c>
      <c r="M43" s="18"/>
      <c r="N43" s="54" t="s">
        <v>95</v>
      </c>
      <c r="O43" s="106">
        <v>5.13</v>
      </c>
      <c r="P43" s="97"/>
      <c r="Q43" s="54" t="s">
        <v>95</v>
      </c>
      <c r="R43" s="106">
        <v>7.97</v>
      </c>
      <c r="S43" s="24"/>
      <c r="T43" s="24"/>
      <c r="U43" s="56"/>
    </row>
    <row r="44" spans="1:21" ht="30" customHeight="1" thickBot="1">
      <c r="A44" s="53">
        <v>3</v>
      </c>
      <c r="B44" s="54" t="s">
        <v>95</v>
      </c>
      <c r="C44" s="83">
        <v>5</v>
      </c>
      <c r="D44" s="55">
        <v>7</v>
      </c>
      <c r="E44" s="55">
        <v>10.5</v>
      </c>
      <c r="F44" s="140"/>
      <c r="G44" s="140"/>
      <c r="H44" s="98"/>
      <c r="I44" s="21"/>
      <c r="J44" s="21"/>
      <c r="K44" s="58" t="s">
        <v>104</v>
      </c>
      <c r="L44" s="59">
        <v>4</v>
      </c>
      <c r="M44" s="18"/>
      <c r="N44" s="57" t="s">
        <v>96</v>
      </c>
      <c r="O44" s="106">
        <v>5.27</v>
      </c>
      <c r="P44" s="97"/>
      <c r="Q44" s="57" t="s">
        <v>96</v>
      </c>
      <c r="R44" s="106">
        <v>7.05</v>
      </c>
      <c r="S44" s="24"/>
      <c r="T44" s="24"/>
      <c r="U44" s="56"/>
    </row>
    <row r="45" spans="1:21" ht="30" customHeight="1" thickTop="1" thickBot="1">
      <c r="A45" s="53">
        <v>4</v>
      </c>
      <c r="B45" s="57" t="s">
        <v>96</v>
      </c>
      <c r="C45" s="83">
        <v>5</v>
      </c>
      <c r="D45" s="55">
        <v>15</v>
      </c>
      <c r="E45" s="55">
        <v>14.75</v>
      </c>
      <c r="F45" s="140"/>
      <c r="G45" s="140"/>
      <c r="H45" s="98"/>
      <c r="I45" s="21"/>
      <c r="J45" s="21"/>
      <c r="K45" s="26" t="s">
        <v>0</v>
      </c>
      <c r="L45" s="103">
        <f>L41+L42+(L43+L44)/2</f>
        <v>11.25</v>
      </c>
      <c r="M45" s="18"/>
      <c r="N45" s="57" t="s">
        <v>97</v>
      </c>
      <c r="O45" s="107">
        <v>5.63</v>
      </c>
      <c r="P45" s="61"/>
      <c r="Q45" s="57" t="s">
        <v>97</v>
      </c>
      <c r="R45" s="107">
        <v>6.88</v>
      </c>
      <c r="S45" s="24"/>
      <c r="T45" s="24"/>
      <c r="U45" s="56"/>
    </row>
    <row r="46" spans="1:21" ht="30" customHeight="1" thickTop="1" thickBot="1">
      <c r="A46" s="62">
        <v>5</v>
      </c>
      <c r="B46" s="57" t="s">
        <v>97</v>
      </c>
      <c r="C46" s="84">
        <v>4</v>
      </c>
      <c r="D46" s="64">
        <v>6</v>
      </c>
      <c r="E46" s="64">
        <v>15.75</v>
      </c>
      <c r="F46" s="141"/>
      <c r="G46" s="141"/>
      <c r="H46" s="99"/>
      <c r="I46" s="21"/>
      <c r="J46" s="21"/>
      <c r="K46" s="21"/>
      <c r="L46" s="21"/>
      <c r="M46" s="21"/>
      <c r="N46" s="65" t="s">
        <v>25</v>
      </c>
      <c r="O46" s="108">
        <f>LARGE((O41:O45),1)+LARGE((O41:O45),2)+LARGE((O41:O45),3)+LARGE((O41:O45),4)</f>
        <v>22.38</v>
      </c>
      <c r="P46" s="24"/>
      <c r="Q46" s="65" t="s">
        <v>25</v>
      </c>
      <c r="R46" s="108">
        <f>SMALL((R41:R45),1)+SMALL((R41:R45),2)+SMALL((R41:R45),3)+SMALL((R41:R45),4)</f>
        <v>28.95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48.5</v>
      </c>
      <c r="E47" s="68">
        <f>LARGE((E42:E46),1)+LARGE((E42:E46),2)+LARGE((E42:E46),3)+LARGE((E42:E46),4)</f>
        <v>57</v>
      </c>
      <c r="F47" s="69">
        <f>L45</f>
        <v>11.25</v>
      </c>
      <c r="G47" s="70">
        <f>U47</f>
        <v>9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3</v>
      </c>
      <c r="P47" s="72"/>
      <c r="Q47" s="71" t="s">
        <v>6</v>
      </c>
      <c r="R47" s="111">
        <f>RANK(R46,($R$16,$R$26,$R$36,$R$46,$R$56,$R$66,$R$76,$R$86,$R$96,$R$106,$R$116,$R$126,$R$136,$R$146,$R$156),1)</f>
        <v>3</v>
      </c>
      <c r="S47" s="72"/>
      <c r="T47" s="26" t="s">
        <v>27</v>
      </c>
      <c r="U47" s="113">
        <f>O47+R47+U42</f>
        <v>9</v>
      </c>
    </row>
    <row r="48" spans="1:21" ht="30" customHeight="1" thickTop="1" thickBot="1">
      <c r="A48" s="60"/>
      <c r="B48" s="73" t="s">
        <v>21</v>
      </c>
      <c r="C48" s="87"/>
      <c r="D48" s="125">
        <f>RANK(D47,($D$17,$D$27,$D$37,$D$47,$D$57,$D$67,$D$77,$D$87,$D$97,$D$107,$D$117,$D$127,$D$137,$D$147,D$157),0)</f>
        <v>3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4</v>
      </c>
      <c r="G48" s="125">
        <f>RANK(G47,($U$17,$U$27,$U$37,$U$47,$U$57,$U$67,$U$77,$U$87,$U$97,$U$107,$U$117,$U$127,$U$137,$U$147,$U$157),1)</f>
        <v>3</v>
      </c>
      <c r="H48" s="75">
        <f>SUM(D48+E48+F48+G48)</f>
        <v>14</v>
      </c>
      <c r="I48" s="102">
        <f>RANK(H48,($H$18,$H$28,$H$38,$H$48,$H$58,$H$68,$H$78,$H$88,$H$98,$H$108,$H$118,$H$128,$H$138,$H$148,$H$158),1)</f>
        <v>3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>
      <c r="A50" s="26"/>
      <c r="B50" s="27" t="s">
        <v>105</v>
      </c>
      <c r="C50" s="78"/>
      <c r="D50" s="28"/>
      <c r="E50" s="28"/>
      <c r="F50" s="28"/>
      <c r="G50" s="29"/>
      <c r="H50" s="30"/>
      <c r="I50" s="31"/>
      <c r="J50" s="31"/>
      <c r="K50" s="91" t="s">
        <v>26</v>
      </c>
      <c r="L50" s="32"/>
      <c r="M50" s="31"/>
      <c r="N50" s="92" t="s">
        <v>18</v>
      </c>
      <c r="O50" s="104"/>
      <c r="P50" s="93"/>
      <c r="Q50" s="94" t="s">
        <v>22</v>
      </c>
      <c r="R50" s="104"/>
      <c r="S50" s="33"/>
      <c r="T50" s="34" t="s">
        <v>23</v>
      </c>
      <c r="U50" s="35"/>
    </row>
    <row r="51" spans="1:21" ht="26.1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19</v>
      </c>
      <c r="H51" s="41" t="s">
        <v>5</v>
      </c>
      <c r="I51" s="21"/>
      <c r="J51" s="21"/>
      <c r="K51" s="42" t="s">
        <v>13</v>
      </c>
      <c r="L51" s="43">
        <v>4.5</v>
      </c>
      <c r="M51" s="18"/>
      <c r="N51" s="47" t="s">
        <v>98</v>
      </c>
      <c r="O51" s="105">
        <v>6.32</v>
      </c>
      <c r="P51" s="97"/>
      <c r="Q51" s="47" t="s">
        <v>98</v>
      </c>
      <c r="R51" s="105">
        <v>3.73</v>
      </c>
      <c r="S51" s="24"/>
      <c r="T51" s="42" t="s">
        <v>24</v>
      </c>
      <c r="U51" s="45">
        <v>36.92</v>
      </c>
    </row>
    <row r="52" spans="1:21" ht="26.1" customHeight="1" thickBot="1">
      <c r="A52" s="46">
        <v>1</v>
      </c>
      <c r="B52" s="47" t="s">
        <v>98</v>
      </c>
      <c r="C52" s="81">
        <v>4</v>
      </c>
      <c r="D52" s="48">
        <v>17.5</v>
      </c>
      <c r="E52" s="48">
        <v>17.75</v>
      </c>
      <c r="F52" s="139" t="s">
        <v>15</v>
      </c>
      <c r="G52" s="139" t="s">
        <v>20</v>
      </c>
      <c r="H52" s="96"/>
      <c r="I52" s="21"/>
      <c r="J52" s="21"/>
      <c r="K52" s="49" t="s">
        <v>14</v>
      </c>
      <c r="L52" s="50">
        <v>5</v>
      </c>
      <c r="M52" s="18"/>
      <c r="N52" s="54" t="s">
        <v>99</v>
      </c>
      <c r="O52" s="106">
        <v>5.86</v>
      </c>
      <c r="P52" s="97"/>
      <c r="Q52" s="54" t="s">
        <v>99</v>
      </c>
      <c r="R52" s="106">
        <v>5.1100000000000003</v>
      </c>
      <c r="S52" s="24"/>
      <c r="T52" s="52" t="s">
        <v>6</v>
      </c>
      <c r="U52" s="117">
        <f>RANK(U51,($U$11,$U$21,$U$31,$U$41,$U$51,$U$61,$U$71,$U$81,$U$91,$U$101,$U$111,$U$121,$U$131,$U$141,$U$151),1)</f>
        <v>2</v>
      </c>
    </row>
    <row r="53" spans="1:21" ht="26.1" customHeight="1" thickTop="1">
      <c r="A53" s="53">
        <v>2</v>
      </c>
      <c r="B53" s="54" t="s">
        <v>99</v>
      </c>
      <c r="C53" s="82">
        <v>5</v>
      </c>
      <c r="D53" s="55">
        <v>16.75</v>
      </c>
      <c r="E53" s="55">
        <v>17</v>
      </c>
      <c r="F53" s="140"/>
      <c r="G53" s="140"/>
      <c r="H53" s="98"/>
      <c r="I53" s="21"/>
      <c r="J53" s="21"/>
      <c r="K53" s="49" t="s">
        <v>103</v>
      </c>
      <c r="L53" s="50">
        <v>5</v>
      </c>
      <c r="M53" s="18"/>
      <c r="N53" s="57" t="s">
        <v>100</v>
      </c>
      <c r="O53" s="106">
        <v>5.66</v>
      </c>
      <c r="P53" s="97"/>
      <c r="Q53" s="57" t="s">
        <v>100</v>
      </c>
      <c r="R53" s="106">
        <v>4.95</v>
      </c>
      <c r="S53" s="24"/>
      <c r="T53" s="24"/>
      <c r="U53" s="56"/>
    </row>
    <row r="54" spans="1:21" ht="26.1" customHeight="1" thickBot="1">
      <c r="A54" s="53">
        <v>3</v>
      </c>
      <c r="B54" s="57" t="s">
        <v>100</v>
      </c>
      <c r="C54" s="83">
        <v>5</v>
      </c>
      <c r="D54" s="55">
        <v>16.5</v>
      </c>
      <c r="E54" s="55">
        <v>14.25</v>
      </c>
      <c r="F54" s="140"/>
      <c r="G54" s="140"/>
      <c r="H54" s="98"/>
      <c r="I54" s="21"/>
      <c r="J54" s="21"/>
      <c r="K54" s="58" t="s">
        <v>104</v>
      </c>
      <c r="L54" s="59">
        <v>4.5</v>
      </c>
      <c r="M54" s="18"/>
      <c r="N54" s="57" t="s">
        <v>101</v>
      </c>
      <c r="O54" s="106">
        <v>5.8</v>
      </c>
      <c r="P54" s="97"/>
      <c r="Q54" s="57" t="s">
        <v>101</v>
      </c>
      <c r="R54" s="106">
        <v>5.05</v>
      </c>
      <c r="S54" s="24"/>
      <c r="T54" s="24"/>
      <c r="U54" s="56"/>
    </row>
    <row r="55" spans="1:21" ht="26.1" customHeight="1" thickTop="1" thickBot="1">
      <c r="A55" s="53">
        <v>4</v>
      </c>
      <c r="B55" s="57" t="s">
        <v>101</v>
      </c>
      <c r="C55" s="83">
        <v>6</v>
      </c>
      <c r="D55" s="55">
        <v>15.75</v>
      </c>
      <c r="E55" s="55">
        <v>16.25</v>
      </c>
      <c r="F55" s="140"/>
      <c r="G55" s="140"/>
      <c r="H55" s="98"/>
      <c r="I55" s="21"/>
      <c r="J55" s="21"/>
      <c r="K55" s="26" t="s">
        <v>0</v>
      </c>
      <c r="L55" s="103">
        <f>L51+L52+(L53+L54)/2</f>
        <v>14.25</v>
      </c>
      <c r="M55" s="18"/>
      <c r="N55" s="63" t="s">
        <v>102</v>
      </c>
      <c r="O55" s="107">
        <v>5.09</v>
      </c>
      <c r="P55" s="61"/>
      <c r="Q55" s="63" t="s">
        <v>102</v>
      </c>
      <c r="R55" s="107">
        <v>5.97</v>
      </c>
      <c r="S55" s="24"/>
      <c r="T55" s="24"/>
      <c r="U55" s="56"/>
    </row>
    <row r="56" spans="1:21" ht="26.1" customHeight="1" thickTop="1" thickBot="1">
      <c r="A56" s="62">
        <v>5</v>
      </c>
      <c r="B56" s="63" t="s">
        <v>102</v>
      </c>
      <c r="C56" s="84">
        <v>6</v>
      </c>
      <c r="D56" s="64">
        <v>14.75</v>
      </c>
      <c r="E56" s="64">
        <v>16.75</v>
      </c>
      <c r="F56" s="141"/>
      <c r="G56" s="141"/>
      <c r="H56" s="99"/>
      <c r="I56" s="21"/>
      <c r="J56" s="21"/>
      <c r="K56" s="21"/>
      <c r="L56" s="21"/>
      <c r="M56" s="21"/>
      <c r="N56" s="65" t="s">
        <v>25</v>
      </c>
      <c r="O56" s="108">
        <f>LARGE((O51:O55),1)+LARGE((O51:O55),2)+LARGE((O51:O55),3)+LARGE((O51:O55),4)</f>
        <v>23.64</v>
      </c>
      <c r="P56" s="24"/>
      <c r="Q56" s="65" t="s">
        <v>25</v>
      </c>
      <c r="R56" s="108">
        <f>SMALL((R51:R55),1)+SMALL((R51:R55),2)+SMALL((R51:R55),3)+SMALL((R51:R55),4)</f>
        <v>18.84</v>
      </c>
      <c r="S56" s="24"/>
      <c r="T56" s="24"/>
      <c r="U56" s="56"/>
    </row>
    <row r="57" spans="1:21" ht="26.1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66.5</v>
      </c>
      <c r="E57" s="68">
        <f>LARGE((E52:E56),1)+LARGE((E52:E56),2)+LARGE((E52:E56),3)+LARGE((E52:E56),4)</f>
        <v>67.75</v>
      </c>
      <c r="F57" s="69">
        <f>L55</f>
        <v>14.25</v>
      </c>
      <c r="G57" s="70">
        <f>U57</f>
        <v>5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2</v>
      </c>
      <c r="P57" s="72"/>
      <c r="Q57" s="71" t="s">
        <v>6</v>
      </c>
      <c r="R57" s="111">
        <f>RANK(R56,($R$16,$R$26,$R$36,$R$46,$R$56,$R$66,$R$76,$R$86,$R$96,$R$106,$R$116,$R$126,$R$136,$R$146,$R$156),1)</f>
        <v>1</v>
      </c>
      <c r="S57" s="72"/>
      <c r="T57" s="26" t="s">
        <v>27</v>
      </c>
      <c r="U57" s="113">
        <f>O57+R57+U52</f>
        <v>5</v>
      </c>
    </row>
    <row r="58" spans="1:21" ht="26.1" customHeight="1" thickTop="1" thickBot="1">
      <c r="A58" s="60"/>
      <c r="B58" s="73" t="s">
        <v>21</v>
      </c>
      <c r="C58" s="87"/>
      <c r="D58" s="125">
        <f>RANK(D57,($D$17,$D$27,$D$37,$D$47,$D$57,$D$67,$D$77,$D$87,$D$97,$D$107,$D$117,$D$127,$D$137,$D$147,D$157),0)</f>
        <v>2</v>
      </c>
      <c r="E58" s="125">
        <f>RANK(E57,($E$17,$E$27,$E$37,$E$47,$E$57,$E$67,$E$77,$E$87,$E$97,$E$107,$E$117,$E$127,$E$137,$E$147,$E$157),0)</f>
        <v>2</v>
      </c>
      <c r="F58" s="74">
        <f>RANK(F57,($F$17,$F$27,$F$37,$F$47,$F$57,$F$67,$F$77,$F$87,$F$97,$F$107,$F$117,$F$127,$F$137,$F$147,$F$157),0)</f>
        <v>2</v>
      </c>
      <c r="G58" s="125">
        <f>RANK(G57,($U$17,$U$27,$U$37,$U$47,$U$57,$U$67,$U$77,$U$87,$U$97,$U$107,$U$117,$U$127,$U$137,$U$147,$U$157),1)</f>
        <v>2</v>
      </c>
      <c r="H58" s="75">
        <f>SUM(D58+E58+F58+G58)</f>
        <v>8</v>
      </c>
      <c r="I58" s="102">
        <f>RANK(H58,($H$18,$H$28,$H$38,$H$48,$H$58,$H$68,$H$78,$H$88,$H$98,$H$108,$H$118,$H$128,$H$138,$H$148,$H$158),1)</f>
        <v>2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26.1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26</v>
      </c>
      <c r="L60" s="32"/>
      <c r="M60" s="31"/>
      <c r="N60" s="92" t="s">
        <v>18</v>
      </c>
      <c r="O60" s="104"/>
      <c r="P60" s="93"/>
      <c r="Q60" s="94" t="s">
        <v>22</v>
      </c>
      <c r="R60" s="104"/>
      <c r="S60" s="33"/>
      <c r="T60" s="34" t="s">
        <v>23</v>
      </c>
      <c r="U60" s="35"/>
    </row>
    <row r="61" spans="1:21" ht="26.1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19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24</v>
      </c>
      <c r="U61" s="45">
        <v>600</v>
      </c>
    </row>
    <row r="62" spans="1:21" ht="26.1" customHeight="1" thickBot="1">
      <c r="A62" s="46">
        <v>1</v>
      </c>
      <c r="B62" s="47"/>
      <c r="C62" s="81"/>
      <c r="D62" s="48">
        <v>1</v>
      </c>
      <c r="E62" s="48">
        <v>1</v>
      </c>
      <c r="F62" s="139" t="s">
        <v>15</v>
      </c>
      <c r="G62" s="139" t="s">
        <v>20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6</v>
      </c>
    </row>
    <row r="63" spans="1:21" ht="26.1" customHeight="1" thickTop="1">
      <c r="A63" s="53">
        <v>2</v>
      </c>
      <c r="B63" s="54"/>
      <c r="C63" s="82"/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103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>
      <c r="A64" s="53">
        <v>3</v>
      </c>
      <c r="B64" s="57"/>
      <c r="C64" s="83"/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104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>
      <c r="A65" s="53">
        <v>4</v>
      </c>
      <c r="B65" s="57"/>
      <c r="C65" s="83"/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>
      <c r="A66" s="62">
        <v>5</v>
      </c>
      <c r="B66" s="63"/>
      <c r="C66" s="84"/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25</v>
      </c>
      <c r="O66" s="108">
        <f>LARGE((O61:O65),1)+LARGE((O61:O65),2)+LARGE((O61:O65),3)+LARGE((O61:O65),4)</f>
        <v>4</v>
      </c>
      <c r="P66" s="24"/>
      <c r="Q66" s="65" t="s">
        <v>25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18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6</v>
      </c>
      <c r="P67" s="72"/>
      <c r="Q67" s="71" t="s">
        <v>6</v>
      </c>
      <c r="R67" s="111">
        <f>RANK(R66,($R$16,$R$26,$R$36,$R$46,$R$56,$R$66,$R$76,$R$86,$R$96,$R$106,$R$116,$R$126,$R$136,$R$146,$R$156),1)</f>
        <v>6</v>
      </c>
      <c r="S67" s="72"/>
      <c r="T67" s="26" t="s">
        <v>27</v>
      </c>
      <c r="U67" s="113">
        <f>O67+R67+U62</f>
        <v>18</v>
      </c>
    </row>
    <row r="68" spans="1:21" ht="26.1" customHeight="1" thickTop="1" thickBot="1">
      <c r="A68" s="60"/>
      <c r="B68" s="73" t="s">
        <v>21</v>
      </c>
      <c r="C68" s="87"/>
      <c r="D68" s="125">
        <f>RANK(D67,($D$17,$D$27,$D$37,$D$47,$D$57,$D$67,$D$77,$D$87,$D$97,$D$107,$D$117,$D$127,$D$137,$D$147,D$157),0)</f>
        <v>6</v>
      </c>
      <c r="E68" s="125">
        <f>RANK(E67,($E$17,$E$27,$E$37,$E$47,$E$57,$E$67,$E$77,$E$87,$E$97,$E$107,$E$117,$E$127,$E$137,$E$147,$E$157),0)</f>
        <v>6</v>
      </c>
      <c r="F68" s="74">
        <f>RANK(F67,($F$17,$F$27,$F$37,$F$47,$F$57,$F$67,$F$77,$F$87,$F$97,$F$107,$F$117,$F$127,$F$137,$F$147,$F$157),0)</f>
        <v>6</v>
      </c>
      <c r="G68" s="125">
        <f>RANK(G67,($U$17,$U$27,$U$37,$U$47,$U$57,$U$67,$U$77,$U$87,$U$97,$U$107,$U$117,$U$127,$U$137,$U$147,$U$157),1)</f>
        <v>6</v>
      </c>
      <c r="H68" s="75">
        <f>SUM(D68+E68+F68+G68)</f>
        <v>24</v>
      </c>
      <c r="I68" s="102">
        <f>RANK(H68,($H$18,$H$28,$H$38,$H$48,$H$58,$H$68,$H$78,$H$88,$H$98,$H$108,$H$118,$H$128,$H$138,$H$148,$H$158),1)</f>
        <v>6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26.1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26</v>
      </c>
      <c r="L70" s="32"/>
      <c r="M70" s="31"/>
      <c r="N70" s="92" t="s">
        <v>18</v>
      </c>
      <c r="O70" s="104"/>
      <c r="P70" s="93"/>
      <c r="Q70" s="94" t="s">
        <v>22</v>
      </c>
      <c r="R70" s="104"/>
      <c r="S70" s="33"/>
      <c r="T70" s="34" t="s">
        <v>23</v>
      </c>
      <c r="U70" s="35"/>
    </row>
    <row r="71" spans="1:21" ht="26.1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19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24</v>
      </c>
      <c r="U71" s="45">
        <v>600</v>
      </c>
    </row>
    <row r="72" spans="1:21" ht="26.1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20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6</v>
      </c>
    </row>
    <row r="73" spans="1:21" ht="26.1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103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104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25</v>
      </c>
      <c r="O76" s="108">
        <f>LARGE((O71:O75),1)+LARGE((O71:O75),2)+LARGE((O71:O75),3)+LARGE((O71:O75),4)</f>
        <v>4</v>
      </c>
      <c r="P76" s="24"/>
      <c r="Q76" s="65" t="s">
        <v>25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18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6</v>
      </c>
      <c r="P77" s="72"/>
      <c r="Q77" s="71" t="s">
        <v>6</v>
      </c>
      <c r="R77" s="111">
        <f>RANK(R76,($R$16,$R$26,$R$36,$R$46,$R$56,$R$66,$R$76,$R$86,$R$96,$R$106,$R$116,$R$126,$R$136,$R$146,$R$156),1)</f>
        <v>6</v>
      </c>
      <c r="S77" s="72"/>
      <c r="T77" s="26" t="s">
        <v>27</v>
      </c>
      <c r="U77" s="113">
        <f>O77+R77+U72</f>
        <v>18</v>
      </c>
    </row>
    <row r="78" spans="1:21" ht="26.1" customHeight="1" thickTop="1" thickBot="1">
      <c r="A78" s="60"/>
      <c r="B78" s="73" t="s">
        <v>21</v>
      </c>
      <c r="C78" s="87"/>
      <c r="D78" s="125">
        <f>RANK(D77,($D$17,$D$27,$D$37,$D$47,$D$57,$D$67,$D$77,$D$87,$D$97,$D$107,$D$117,$D$127,$D$137,$D$147,D$157),0)</f>
        <v>6</v>
      </c>
      <c r="E78" s="125">
        <f>RANK(E77,($E$17,$E$27,$E$37,$E$47,$E$57,$E$67,$E$77,$E$87,$E$97,$E$107,$E$117,$E$127,$E$137,$E$147,$E$157),0)</f>
        <v>6</v>
      </c>
      <c r="F78" s="74">
        <f>RANK(F77,($F$17,$F$27,$F$37,$F$47,$F$57,$F$67,$F$77,$F$87,$F$97,$F$107,$F$117,$F$127,$F$137,$F$147,$F$157),0)</f>
        <v>6</v>
      </c>
      <c r="G78" s="125">
        <f>RANK(G77,($U$17,$U$27,$U$37,$U$47,$U$57,$U$67,$U$77,$U$87,$U$97,$U$107,$U$117,$U$127,$U$137,$U$147,$U$157),1)</f>
        <v>6</v>
      </c>
      <c r="H78" s="75">
        <f>SUM(D78+E78+F78+G78)</f>
        <v>24</v>
      </c>
      <c r="I78" s="102">
        <f>RANK(H78,($H$18,$H$28,$H$38,$H$48,$H$58,$H$68,$H$78,$H$88,$H$98,$H$108,$H$118,$H$128,$H$138,$H$148,$H$158),1)</f>
        <v>6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26.1" customHeight="1" thickTop="1" thickBot="1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26</v>
      </c>
      <c r="L80" s="32"/>
      <c r="M80" s="31"/>
      <c r="N80" s="92" t="s">
        <v>18</v>
      </c>
      <c r="O80" s="104"/>
      <c r="P80" s="93"/>
      <c r="Q80" s="94" t="s">
        <v>22</v>
      </c>
      <c r="R80" s="104"/>
      <c r="S80" s="33"/>
      <c r="T80" s="34" t="s">
        <v>23</v>
      </c>
      <c r="U80" s="35"/>
    </row>
    <row r="81" spans="1:21" ht="26.1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19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24</v>
      </c>
      <c r="U81" s="45">
        <v>600</v>
      </c>
    </row>
    <row r="82" spans="1:21" ht="26.1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20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6</v>
      </c>
    </row>
    <row r="83" spans="1:21" ht="26.1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103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104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25</v>
      </c>
      <c r="O86" s="108">
        <f>LARGE((O81:O85),1)+LARGE((O81:O85),2)+LARGE((O81:O85),3)+LARGE((O81:O85),4)</f>
        <v>4</v>
      </c>
      <c r="P86" s="24"/>
      <c r="Q86" s="65" t="s">
        <v>25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18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6</v>
      </c>
      <c r="P87" s="72"/>
      <c r="Q87" s="71" t="s">
        <v>6</v>
      </c>
      <c r="R87" s="111">
        <f>RANK(R86,($R$16,$R$26,$R$36,$R$46,$R$56,$R$66,$R$76,$R$86,$R$96,$R$106,$R$116,$R$126,$R$136,$R$146,$R$156),1)</f>
        <v>6</v>
      </c>
      <c r="S87" s="72"/>
      <c r="T87" s="26" t="s">
        <v>27</v>
      </c>
      <c r="U87" s="113">
        <f>O87+R87+U82</f>
        <v>18</v>
      </c>
    </row>
    <row r="88" spans="1:21" ht="26.1" customHeight="1" thickTop="1" thickBot="1">
      <c r="A88" s="60"/>
      <c r="B88" s="73" t="s">
        <v>21</v>
      </c>
      <c r="C88" s="87"/>
      <c r="D88" s="125">
        <f>RANK(D87,($D$17,$D$27,$D$37,$D$47,$D$57,$D$67,$D$77,$D$87,$D$97,$D$107,$D$117,$D$127,$D$137,$D$147,D$157),0)</f>
        <v>6</v>
      </c>
      <c r="E88" s="125">
        <f>RANK(E87,($E$17,$E$27,$E$37,$E$47,$E$57,$E$67,$E$77,$E$87,$E$97,$E$107,$E$117,$E$127,$E$137,$E$147,$E$157),0)</f>
        <v>6</v>
      </c>
      <c r="F88" s="74">
        <f>RANK(F87,($F$17,$F$27,$F$37,$F$47,$F$57,$F$67,$F$77,$F$87,$F$97,$F$107,$F$117,$F$127,$F$137,$F$147,$F$157),0)</f>
        <v>6</v>
      </c>
      <c r="G88" s="125">
        <f>RANK(G87,($U$17,$U$27,$U$37,$U$47,$U$57,$U$67,$U$77,$U$87,$U$97,$U$107,$U$117,$U$127,$U$137,$U$147,$U$157),1)</f>
        <v>6</v>
      </c>
      <c r="H88" s="75">
        <f>SUM(D88+E88+F88+G88)</f>
        <v>24</v>
      </c>
      <c r="I88" s="102">
        <f>RANK(H88,($H$18,$H$28,$H$38,$H$48,$H$58,$H$68,$H$78,$H$88,$H$98,$H$108,$H$118,$H$128,$H$138,$H$148,$H$158),1)</f>
        <v>6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26.1" customHeight="1" thickTop="1" thickBot="1">
      <c r="A90" s="26"/>
      <c r="B90" s="27" t="s">
        <v>46</v>
      </c>
      <c r="C90" s="78"/>
      <c r="D90" s="28"/>
      <c r="E90" s="28"/>
      <c r="F90" s="28"/>
      <c r="G90" s="29"/>
      <c r="H90" s="30"/>
      <c r="I90" s="31"/>
      <c r="J90" s="31"/>
      <c r="K90" s="91" t="s">
        <v>26</v>
      </c>
      <c r="L90" s="32"/>
      <c r="M90" s="31"/>
      <c r="N90" s="92" t="s">
        <v>18</v>
      </c>
      <c r="O90" s="104"/>
      <c r="P90" s="93"/>
      <c r="Q90" s="94" t="s">
        <v>22</v>
      </c>
      <c r="R90" s="104"/>
      <c r="S90" s="33"/>
      <c r="T90" s="34" t="s">
        <v>23</v>
      </c>
      <c r="U90" s="35"/>
    </row>
    <row r="91" spans="1:21" ht="26.1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19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24</v>
      </c>
      <c r="U91" s="45">
        <v>600</v>
      </c>
    </row>
    <row r="92" spans="1:21" ht="26.1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20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6</v>
      </c>
    </row>
    <row r="93" spans="1:21" ht="26.1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103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104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25</v>
      </c>
      <c r="O96" s="108">
        <f>LARGE((O91:O95),1)+LARGE((O91:O95),2)+LARGE((O91:O95),3)+LARGE((O91:O95),4)</f>
        <v>4</v>
      </c>
      <c r="P96" s="24"/>
      <c r="Q96" s="65" t="s">
        <v>25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18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6</v>
      </c>
      <c r="P97" s="72"/>
      <c r="Q97" s="71" t="s">
        <v>6</v>
      </c>
      <c r="R97" s="111">
        <f>RANK(R96,($R$16,$R$26,$R$36,$R$46,$R$56,$R$66,$R$76,$R$86,$R$96,$R$106,$R$116,$R$126,$R$136,$R$146,$R$156),1)</f>
        <v>6</v>
      </c>
      <c r="S97" s="72"/>
      <c r="T97" s="26" t="s">
        <v>27</v>
      </c>
      <c r="U97" s="113">
        <f>O97+R97+U92</f>
        <v>18</v>
      </c>
    </row>
    <row r="98" spans="1:21" ht="26.1" customHeight="1" thickTop="1" thickBot="1">
      <c r="A98" s="60"/>
      <c r="B98" s="73" t="s">
        <v>21</v>
      </c>
      <c r="C98" s="87"/>
      <c r="D98" s="125">
        <f>RANK(D97,($D$17,$D$27,$D$37,$D$47,$D$57,$D$67,$D$77,$D$87,$D$97,$D$107,$D$117,$D$127,$D$137,$D$147,D$157),0)</f>
        <v>6</v>
      </c>
      <c r="E98" s="125">
        <f>RANK(E97,($E$17,$E$27,$E$37,$E$47,$E$57,$E$67,$E$77,$E$87,$E$97,$E$107,$E$117,$E$127,$E$137,$E$147,$E$157),0)</f>
        <v>6</v>
      </c>
      <c r="F98" s="74">
        <f>RANK(F97,($F$17,$F$27,$F$37,$F$47,$F$57,$F$67,$F$77,$F$87,$F$97,$F$107,$F$117,$F$127,$F$137,$F$147,$F$157),0)</f>
        <v>6</v>
      </c>
      <c r="G98" s="125">
        <f>RANK(G97,($U$17,$U$27,$U$37,$U$47,$U$57,$U$67,$U$77,$U$87,$U$97,$U$107,$U$117,$U$127,$U$137,$U$147,$U$157),1)</f>
        <v>6</v>
      </c>
      <c r="H98" s="75">
        <f>SUM(D98+E98+F98+G98)</f>
        <v>24</v>
      </c>
      <c r="I98" s="102">
        <f>RANK(H98,($H$18,$H$28,$H$38,$H$48,$H$58,$H$68,$H$78,$H$88,$H$98,$H$108,$H$118,$H$128,$H$138,$H$148,$H$158),1)</f>
        <v>6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26.1" customHeight="1" thickTop="1" thickBot="1">
      <c r="A100" s="26"/>
      <c r="B100" s="27" t="s">
        <v>46</v>
      </c>
      <c r="C100" s="78"/>
      <c r="D100" s="28"/>
      <c r="E100" s="28"/>
      <c r="F100" s="28"/>
      <c r="G100" s="29"/>
      <c r="H100" s="30"/>
      <c r="I100" s="31"/>
      <c r="J100" s="31"/>
      <c r="K100" s="91" t="s">
        <v>26</v>
      </c>
      <c r="L100" s="32"/>
      <c r="M100" s="31"/>
      <c r="N100" s="92" t="s">
        <v>18</v>
      </c>
      <c r="O100" s="104"/>
      <c r="P100" s="93"/>
      <c r="Q100" s="94" t="s">
        <v>22</v>
      </c>
      <c r="R100" s="104"/>
      <c r="S100" s="33"/>
      <c r="T100" s="34" t="s">
        <v>23</v>
      </c>
      <c r="U100" s="35"/>
    </row>
    <row r="101" spans="1:21" ht="26.1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19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24</v>
      </c>
      <c r="U101" s="45">
        <v>600</v>
      </c>
    </row>
    <row r="102" spans="1:21" ht="26.1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20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6</v>
      </c>
    </row>
    <row r="103" spans="1:21" ht="26.1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103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104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25</v>
      </c>
      <c r="O106" s="108">
        <f>LARGE((O101:O105),1)+LARGE((O101:O105),2)+LARGE((O101:O105),3)+LARGE((O101:O105),4)</f>
        <v>4</v>
      </c>
      <c r="P106" s="24"/>
      <c r="Q106" s="65" t="s">
        <v>25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18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6</v>
      </c>
      <c r="P107" s="72"/>
      <c r="Q107" s="71" t="s">
        <v>6</v>
      </c>
      <c r="R107" s="111">
        <f>RANK(R106,($R$16,$R$26,$R$36,$R$46,$R$56,$R$66,$R$76,$R$86,$R$96,$R$106,$R$116,$R$126,$R$136,$R$146,$R$156),1)</f>
        <v>6</v>
      </c>
      <c r="S107" s="72"/>
      <c r="T107" s="26" t="s">
        <v>27</v>
      </c>
      <c r="U107" s="113">
        <f>O107+R107+U102</f>
        <v>18</v>
      </c>
    </row>
    <row r="108" spans="1:21" ht="26.1" customHeight="1" thickTop="1" thickBot="1">
      <c r="A108" s="60"/>
      <c r="B108" s="73" t="s">
        <v>21</v>
      </c>
      <c r="C108" s="87"/>
      <c r="D108" s="125">
        <f>RANK(D107,($D$17,$D$27,$D$37,$D$47,$D$57,$D$67,$D$77,$D$87,$D$97,$D$107,$D$117,$D$127,$D$137,$D$147,D$157),0)</f>
        <v>6</v>
      </c>
      <c r="E108" s="125">
        <f>RANK(E107,($E$17,$E$27,$E$37,$E$47,$E$57,$E$67,$E$77,$E$87,$E$97,$E$107,$E$117,$E$127,$E$137,$E$147,$E$157),0)</f>
        <v>6</v>
      </c>
      <c r="F108" s="74">
        <f>RANK(F107,($F$17,$F$27,$F$37,$F$47,$F$57,$F$67,$F$77,$F$87,$F$97,$F$107,$F$117,$F$127,$F$137,$F$147,$F$157),0)</f>
        <v>6</v>
      </c>
      <c r="G108" s="125">
        <f>RANK(G107,($U$17,$U$27,$U$37,$U$47,$U$57,$U$67,$U$77,$U$87,$U$97,$U$107,$U$117,$U$127,$U$137,$U$147,$U$157),1)</f>
        <v>6</v>
      </c>
      <c r="H108" s="75">
        <f>SUM(D108+E108+F108+G108)</f>
        <v>24</v>
      </c>
      <c r="I108" s="102">
        <f>RANK(H108,($H$18,$H$28,$H$38,$H$48,$H$58,$H$68,$H$78,$H$88,$H$98,$H$108,$H$118,$H$128,$H$138,$H$148,$H$158),1)</f>
        <v>6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26.1" customHeight="1" thickTop="1" thickBot="1">
      <c r="A110" s="26"/>
      <c r="B110" s="27" t="s">
        <v>46</v>
      </c>
      <c r="C110" s="78"/>
      <c r="D110" s="28"/>
      <c r="E110" s="28"/>
      <c r="F110" s="28"/>
      <c r="G110" s="29"/>
      <c r="H110" s="30"/>
      <c r="I110" s="31"/>
      <c r="J110" s="31"/>
      <c r="K110" s="91" t="s">
        <v>26</v>
      </c>
      <c r="L110" s="32"/>
      <c r="M110" s="31"/>
      <c r="N110" s="92" t="s">
        <v>18</v>
      </c>
      <c r="O110" s="104"/>
      <c r="P110" s="93"/>
      <c r="Q110" s="94" t="s">
        <v>22</v>
      </c>
      <c r="R110" s="104"/>
      <c r="S110" s="33"/>
      <c r="T110" s="34" t="s">
        <v>23</v>
      </c>
      <c r="U110" s="35"/>
    </row>
    <row r="111" spans="1:21" ht="26.1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19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24</v>
      </c>
      <c r="U111" s="45">
        <v>600</v>
      </c>
    </row>
    <row r="112" spans="1:21" ht="26.1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20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6</v>
      </c>
    </row>
    <row r="113" spans="1:21" ht="26.1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103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104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25</v>
      </c>
      <c r="O116" s="108">
        <f>LARGE((O111:O115),1)+LARGE((O111:O115),2)+LARGE((O111:O115),3)+LARGE((O111:O115),4)</f>
        <v>4</v>
      </c>
      <c r="P116" s="24"/>
      <c r="Q116" s="65" t="s">
        <v>25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18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6</v>
      </c>
      <c r="P117" s="72"/>
      <c r="Q117" s="71" t="s">
        <v>6</v>
      </c>
      <c r="R117" s="111">
        <f>RANK(R116,($R$16,$R$26,$R$36,$R$46,$R$56,$R$66,$R$76,$R$86,$R$96,$R$106,$R$116,$R$126,$R$136,$R$146,$R$156),1)</f>
        <v>6</v>
      </c>
      <c r="S117" s="72"/>
      <c r="T117" s="26" t="s">
        <v>27</v>
      </c>
      <c r="U117" s="113">
        <f>O117+R117+U112</f>
        <v>18</v>
      </c>
    </row>
    <row r="118" spans="1:21" ht="26.1" customHeight="1" thickTop="1" thickBot="1">
      <c r="A118" s="60"/>
      <c r="B118" s="73" t="s">
        <v>21</v>
      </c>
      <c r="C118" s="87"/>
      <c r="D118" s="125">
        <f>RANK(D117,($D$17,$D$27,$D$37,$D$47,$D$57,$D$67,$D$77,$D$87,$D$97,$D$107,$D$117,$D$127,$D$137,$D$147,D$157),0)</f>
        <v>6</v>
      </c>
      <c r="E118" s="125">
        <f>RANK(E117,($E$17,$E$27,$E$37,$E$47,$E$57,$E$67,$E$77,$E$87,$E$97,$E$107,$E$117,$E$127,$E$137,$E$147,$E$157),0)</f>
        <v>6</v>
      </c>
      <c r="F118" s="74">
        <f>RANK(F117,($F$17,$F$27,$F$37,$F$47,$F$57,$F$67,$F$77,$F$87,$F$97,$F$107,$F$117,$F$127,$F$137,$F$147,$F$157),0)</f>
        <v>6</v>
      </c>
      <c r="G118" s="125">
        <f>RANK(G117,($U$17,$U$27,$U$37,$U$47,$U$57,$U$67,$U$77,$U$87,$U$97,$U$107,$U$117,$U$127,$U$137,$U$147,$U$157),1)</f>
        <v>6</v>
      </c>
      <c r="H118" s="75">
        <f>SUM(D118+E118+F118+G118)</f>
        <v>24</v>
      </c>
      <c r="I118" s="102">
        <f>RANK(H118,($H$18,$H$28,$H$38,$H$48,$H$58,$H$68,$H$78,$H$88,$H$98,$H$108,$H$118,$H$128,$H$138,$H$148,$H$158),1)</f>
        <v>6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44</v>
      </c>
      <c r="C120" s="78"/>
      <c r="D120" s="28"/>
      <c r="E120" s="28"/>
      <c r="F120" s="28"/>
      <c r="G120" s="29"/>
      <c r="H120" s="30"/>
      <c r="I120" s="31"/>
      <c r="J120" s="31"/>
      <c r="K120" s="91" t="s">
        <v>26</v>
      </c>
      <c r="L120" s="32"/>
      <c r="M120" s="31"/>
      <c r="N120" s="92" t="s">
        <v>18</v>
      </c>
      <c r="O120" s="104"/>
      <c r="P120" s="93"/>
      <c r="Q120" s="94" t="s">
        <v>22</v>
      </c>
      <c r="R120" s="104"/>
      <c r="S120" s="33"/>
      <c r="T120" s="34" t="s">
        <v>23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19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24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20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6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103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104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25</v>
      </c>
      <c r="O126" s="119">
        <f>LARGE((O121:O125),1)+LARGE((O121:O125),2)+LARGE((O121:O125),3)+LARGE((O121:O125),4)</f>
        <v>4</v>
      </c>
      <c r="P126" s="24"/>
      <c r="Q126" s="65" t="s">
        <v>25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18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6</v>
      </c>
      <c r="P127" s="72"/>
      <c r="Q127" s="71" t="s">
        <v>6</v>
      </c>
      <c r="R127" s="111">
        <f>RANK(R126,($R$16,$R$26,$R$36,$R$46,$R$56,$R$66,$R$76,$R$86,$R$96,$R$106,$R$116,$R$126,$R$136,$R$146,$R$156),1)</f>
        <v>6</v>
      </c>
      <c r="S127" s="72"/>
      <c r="T127" s="26" t="s">
        <v>27</v>
      </c>
      <c r="U127" s="124">
        <f>O127+R127+U122</f>
        <v>18</v>
      </c>
    </row>
    <row r="128" spans="1:21" ht="26.1" customHeight="1" thickTop="1" thickBot="1">
      <c r="A128" s="60"/>
      <c r="B128" s="73" t="s">
        <v>21</v>
      </c>
      <c r="C128" s="87"/>
      <c r="D128" s="125">
        <f>RANK(D127,($D$17,$D$27,$D$37,$D$47,$D$57,$D$67,$D$77,$D$87,$D$97,$D$107,$D$117,$D$127,$D$137,$D$147,D$157),0)</f>
        <v>6</v>
      </c>
      <c r="E128" s="125">
        <f>RANK(E127,($E$17,$E$27,$E$37,$E$47,$E$57,$E$67,$E$77,$E$87,$E$97,$E$107,$E$117,$E$127,$E$137,$E$147,$E$157),0)</f>
        <v>6</v>
      </c>
      <c r="F128" s="74">
        <f>RANK(F127,($F$17,$F$27,$F$37,$F$47,$F$57,$F$67,$F$77,$F$87,$F$97,$F$107,$F$117,$F$127,$F$137,$F$147,$F$157),0)</f>
        <v>6</v>
      </c>
      <c r="G128" s="125">
        <f>RANK(G127,($U$17,$U$27,$U$37,$U$47,$U$57,$U$67,$U$77,$U$87,$U$97,$U$107,$U$117,$U$127,$U$137,$U$147,$U$157),1)</f>
        <v>6</v>
      </c>
      <c r="H128" s="126">
        <f>SUM(D128+E128+F128+G128)</f>
        <v>24</v>
      </c>
      <c r="I128" s="102">
        <f>RANK(H128,($H$18,$H$28,$H$38,$H$48,$H$58,$H$68,$H$78,$H$88,$H$98,$H$108,$H$118,$H$128,$H$138,$H$148,$H$158),1)</f>
        <v>6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46</v>
      </c>
      <c r="C130" s="78"/>
      <c r="D130" s="28"/>
      <c r="E130" s="28"/>
      <c r="F130" s="28"/>
      <c r="G130" s="29"/>
      <c r="H130" s="30"/>
      <c r="I130" s="31"/>
      <c r="J130" s="31"/>
      <c r="K130" s="91" t="s">
        <v>26</v>
      </c>
      <c r="L130" s="32"/>
      <c r="M130" s="31"/>
      <c r="N130" s="92" t="s">
        <v>18</v>
      </c>
      <c r="O130" s="104"/>
      <c r="P130" s="93"/>
      <c r="Q130" s="94" t="s">
        <v>22</v>
      </c>
      <c r="R130" s="104"/>
      <c r="S130" s="33"/>
      <c r="T130" s="34" t="s">
        <v>23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19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24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20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6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103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104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25</v>
      </c>
      <c r="O136" s="119">
        <f>LARGE((O131:O135),1)+LARGE((O131:O135),2)+LARGE((O131:O135),3)+LARGE((O131:O135),4)</f>
        <v>4</v>
      </c>
      <c r="P136" s="24"/>
      <c r="Q136" s="65" t="s">
        <v>25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18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6</v>
      </c>
      <c r="P137" s="72"/>
      <c r="Q137" s="71" t="s">
        <v>6</v>
      </c>
      <c r="R137" s="111">
        <f>RANK(R136,($R$16,$R$26,$R$36,$R$46,$R$56,$R$66,$R$76,$R$86,$R$96,$R$106,$R$116,$R$126,$R$136,$R$146,$R$156),1)</f>
        <v>6</v>
      </c>
      <c r="S137" s="72"/>
      <c r="T137" s="26" t="s">
        <v>27</v>
      </c>
      <c r="U137" s="124">
        <f>O137+R137+U132</f>
        <v>18</v>
      </c>
    </row>
    <row r="138" spans="1:21" ht="26.1" customHeight="1" thickTop="1" thickBot="1">
      <c r="A138" s="60"/>
      <c r="B138" s="73" t="s">
        <v>21</v>
      </c>
      <c r="C138" s="87"/>
      <c r="D138" s="125">
        <f>RANK(D137,($D$17,$D$27,$D$37,$D$47,$D$57,$D$67,$D$77,$D$87,$D$97,$D$107,$D$117,$D$127,$D$137,$D$147,D$157),0)</f>
        <v>6</v>
      </c>
      <c r="E138" s="125">
        <f>RANK(E137,($E$17,$E$27,$E$37,$E$47,$E$57,$E$67,$E$77,$E$87,$E$97,$E$107,$E$117,$E$127,$E$137,$E$147,$E$157),0)</f>
        <v>6</v>
      </c>
      <c r="F138" s="74">
        <f>RANK(F137,($F$17,$F$27,$F$37,$F$47,$F$57,$F$67,$F$77,$F$87,$F$97,$F$107,$F$117,$F$127,$F$137,$F$147,$F$157),0)</f>
        <v>6</v>
      </c>
      <c r="G138" s="125">
        <f>RANK(G137,($U$17,$U$27,$U$37,$U$47,$U$57,$U$67,$U$77,$U$87,$U$97,$U$107,$U$117,$U$127,$U$137,$U$147,$U$157),1)</f>
        <v>6</v>
      </c>
      <c r="H138" s="126">
        <f>SUM(D138+E138+F138+G138)</f>
        <v>24</v>
      </c>
      <c r="I138" s="102">
        <f>RANK(H138,($H$18,$H$28,$H$38,$H$48,$H$58,$H$68,$H$78,$H$88,$H$98,$H$108,$H$118,$H$128,$H$138,$H$148,$H$158),1)</f>
        <v>6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46</v>
      </c>
      <c r="C140" s="78"/>
      <c r="D140" s="28"/>
      <c r="E140" s="28"/>
      <c r="F140" s="28"/>
      <c r="G140" s="29"/>
      <c r="H140" s="30"/>
      <c r="I140" s="31"/>
      <c r="J140" s="31"/>
      <c r="K140" s="91" t="s">
        <v>26</v>
      </c>
      <c r="L140" s="32"/>
      <c r="M140" s="31"/>
      <c r="N140" s="92" t="s">
        <v>18</v>
      </c>
      <c r="O140" s="104"/>
      <c r="P140" s="93"/>
      <c r="Q140" s="94" t="s">
        <v>22</v>
      </c>
      <c r="R140" s="104"/>
      <c r="S140" s="33"/>
      <c r="T140" s="34" t="s">
        <v>23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19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24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20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6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103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104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25</v>
      </c>
      <c r="O146" s="119">
        <f>LARGE((O141:O145),1)+LARGE((O141:O145),2)+LARGE((O141:O145),3)+LARGE((O141:O145),4)</f>
        <v>4</v>
      </c>
      <c r="P146" s="24"/>
      <c r="Q146" s="65" t="s">
        <v>25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18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6</v>
      </c>
      <c r="P147" s="72"/>
      <c r="Q147" s="71" t="s">
        <v>6</v>
      </c>
      <c r="R147" s="111">
        <f>RANK(R146,($R$16,$R$26,$R$36,$R$46,$R$56,$R$66,$R$76,$R$86,$R$96,$R$106,$R$116,$R$126,$R$136,$R$146,$R$156),1)</f>
        <v>6</v>
      </c>
      <c r="S147" s="72"/>
      <c r="T147" s="26" t="s">
        <v>27</v>
      </c>
      <c r="U147" s="124">
        <f>O147+R147+U142</f>
        <v>18</v>
      </c>
    </row>
    <row r="148" spans="1:21" ht="26.1" customHeight="1" thickTop="1" thickBot="1">
      <c r="A148" s="60"/>
      <c r="B148" s="73" t="s">
        <v>21</v>
      </c>
      <c r="C148" s="87"/>
      <c r="D148" s="125">
        <f>RANK(D147,($D$17,$D$27,$D$37,$D$47,$D$57,$D$67,$D$77,$D$87,$D$97,$D$107,$D$117,$D$127,$D$137,$D$147,D$157),0)</f>
        <v>6</v>
      </c>
      <c r="E148" s="125">
        <f>RANK(E147,($E$17,$E$27,$E$37,$E$47,$E$57,$E$67,$E$77,$E$87,$E$97,$E$107,$E$117,$E$127,$E$137,$E$147,$E$157),0)</f>
        <v>6</v>
      </c>
      <c r="F148" s="74">
        <f>RANK(F147,($F$17,$F$27,$F$37,$F$47,$F$57,$F$67,$F$77,$F$87,$F$97,$F$107,$F$117,$F$127,$F$137,$F$147,$F$157),0)</f>
        <v>6</v>
      </c>
      <c r="G148" s="125">
        <f>RANK(G147,($U$17,$U$27,$U$37,$U$47,$U$57,$U$67,$U$77,$U$87,$U$97,$U$107,$U$117,$U$127,$U$137,$U$147,$U$157),1)</f>
        <v>6</v>
      </c>
      <c r="H148" s="126">
        <f>SUM(D148+E148+F148+G148)</f>
        <v>24</v>
      </c>
      <c r="I148" s="102">
        <f>RANK(H148,($H$18,$H$28,$H$38,$H$48,$H$58,$H$68,$H$78,$H$88,$H$98,$H$108,$H$118,$H$128,$H$138,$H$148,$H$158),1)</f>
        <v>6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46</v>
      </c>
      <c r="C150" s="78"/>
      <c r="D150" s="28"/>
      <c r="E150" s="28"/>
      <c r="F150" s="28"/>
      <c r="G150" s="29"/>
      <c r="H150" s="30"/>
      <c r="I150" s="31"/>
      <c r="J150" s="31"/>
      <c r="K150" s="91" t="s">
        <v>26</v>
      </c>
      <c r="L150" s="32"/>
      <c r="M150" s="31"/>
      <c r="N150" s="92" t="s">
        <v>18</v>
      </c>
      <c r="O150" s="104"/>
      <c r="P150" s="93"/>
      <c r="Q150" s="94" t="s">
        <v>22</v>
      </c>
      <c r="R150" s="104"/>
      <c r="S150" s="33"/>
      <c r="T150" s="34" t="s">
        <v>23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19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24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20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6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103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104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25</v>
      </c>
      <c r="O156" s="119">
        <f>LARGE((O151:O155),1)+LARGE((O151:O155),2)+LARGE((O151:O155),3)+LARGE((O151:O155),4)</f>
        <v>4</v>
      </c>
      <c r="P156" s="24"/>
      <c r="Q156" s="65" t="s">
        <v>25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18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6</v>
      </c>
      <c r="P157" s="72"/>
      <c r="Q157" s="71" t="s">
        <v>6</v>
      </c>
      <c r="R157" s="111">
        <f>RANK(R156,($R$16,$R$26,$R$36,$R$46,$R$56,$R$66,$R$76,$R$86,$R$96,$R$106,$R$116,$R$126,$R$136,$R$146,$R$156),1)</f>
        <v>6</v>
      </c>
      <c r="S157" s="72"/>
      <c r="T157" s="26" t="s">
        <v>27</v>
      </c>
      <c r="U157" s="124">
        <f>O157+R157+U152</f>
        <v>18</v>
      </c>
    </row>
    <row r="158" spans="1:21" ht="26.1" customHeight="1" thickTop="1" thickBot="1">
      <c r="A158" s="60"/>
      <c r="B158" s="73" t="s">
        <v>21</v>
      </c>
      <c r="C158" s="87"/>
      <c r="D158" s="125">
        <f>RANK(D157,($D$17,$D$27,$D$37,$D$47,$D$57,$D$67,$D$77,$D$87,$D$97,$D$107,$D$117,$D$127,$D$137,$D$147,D$157),0)</f>
        <v>6</v>
      </c>
      <c r="E158" s="125">
        <f>RANK(E157,($E$17,$E$27,$E$37,$E$47,$E$57,$E$67,$E$77,$E$87,$E$97,$E$107,$E$117,$E$127,$E$137,$E$147,$E$157),0)</f>
        <v>6</v>
      </c>
      <c r="F158" s="74">
        <f>RANK(F157,($F$17,$F$27,$F$37,$F$47,$F$57,$F$67,$F$77,$F$87,$F$97,$F$107,$F$117,$F$127,$F$137,$F$147,$F$157),0)</f>
        <v>6</v>
      </c>
      <c r="G158" s="125">
        <f>RANK(G157,($U$17,$U$27,$U$37,$U$47,$U$57,$U$67,$U$77,$U$87,$U$97,$U$107,$U$117,$U$127,$U$137,$U$147,$U$157),1)</f>
        <v>6</v>
      </c>
      <c r="H158" s="126">
        <f>SUM(D158+E158+F158+G158)</f>
        <v>24</v>
      </c>
      <c r="I158" s="102">
        <f>RANK(H158,($H$18,$H$28,$H$38,$H$48,$H$58,$H$68,$H$78,$H$88,$H$98,$H$108,$H$118,$H$128,$H$138,$H$148,$H$158),1)</f>
        <v>6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60</v>
      </c>
      <c r="C161" s="61"/>
      <c r="D161" s="61"/>
      <c r="E161" s="61"/>
    </row>
    <row r="162" spans="1:8" ht="26.1" customHeight="1">
      <c r="A162" s="132"/>
      <c r="B162" s="142" t="s">
        <v>61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Leininger Gymnasium Grünstadt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4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Wilhelm-von-Humboldt-Gymnasium Ludwigshafen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8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Sickingen-Gymnasium Landstuhl</v>
      </c>
      <c r="C165" s="143"/>
      <c r="D165" s="143"/>
      <c r="E165" s="143"/>
      <c r="F165" s="144"/>
      <c r="G165" s="137">
        <f t="shared" si="0"/>
        <v>14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 xml:space="preserve"> </v>
      </c>
      <c r="C166" s="143"/>
      <c r="D166" s="143"/>
      <c r="E166" s="143"/>
      <c r="F166" s="144"/>
      <c r="G166" s="137" t="str">
        <f t="shared" si="0"/>
        <v xml:space="preserve"> 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>Hohenstaufen-Gymnasium Kaiserslautern</v>
      </c>
      <c r="C167" s="143"/>
      <c r="D167" s="143"/>
      <c r="E167" s="143"/>
      <c r="F167" s="144"/>
      <c r="G167" s="137">
        <f t="shared" si="0"/>
        <v>20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  </v>
      </c>
      <c r="C168" s="143"/>
      <c r="D168" s="143"/>
      <c r="E168" s="143"/>
      <c r="F168" s="144"/>
      <c r="G168" s="137">
        <f t="shared" si="0"/>
        <v>24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3" showPageBreaks="1" printArea="1" hiddenRows="1" view="pageBreakPreview">
      <pane ySplit="6" topLeftCell="A145" activePane="bottomLeft" state="frozen"/>
      <selection pane="bottomLeft" activeCell="B13" sqref="B13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Jungen</oddFooter>
      </headerFooter>
    </customSheetView>
    <customSheetView guid="{214C577A-27AC-4F09-9C88-64A1D6B895AE}" scale="55" showPageBreaks="1" printArea="1" hiddenRows="1" view="pageBreakPreview">
      <pane ySplit="6" topLeftCell="A161" activePane="bottomLeft" state="frozen"/>
      <selection pane="bottomLeft" activeCell="B161" sqref="B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Jungen</oddFooter>
      </headerFooter>
    </customSheetView>
  </customSheetViews>
  <mergeCells count="52">
    <mergeCell ref="B163:F163"/>
    <mergeCell ref="B165:F165"/>
    <mergeCell ref="B166:F166"/>
    <mergeCell ref="B167:F167"/>
    <mergeCell ref="B164:F164"/>
    <mergeCell ref="G163:H163"/>
    <mergeCell ref="G164:H164"/>
    <mergeCell ref="G165:H165"/>
    <mergeCell ref="G166:H166"/>
    <mergeCell ref="G167:H167"/>
    <mergeCell ref="B162:F162"/>
    <mergeCell ref="F142:F146"/>
    <mergeCell ref="G142:G146"/>
    <mergeCell ref="F152:F156"/>
    <mergeCell ref="G152:G156"/>
    <mergeCell ref="G162:H162"/>
    <mergeCell ref="F112:F116"/>
    <mergeCell ref="G112:G116"/>
    <mergeCell ref="F122:F126"/>
    <mergeCell ref="G122:G126"/>
    <mergeCell ref="F132:F136"/>
    <mergeCell ref="G132:G136"/>
    <mergeCell ref="F82:F86"/>
    <mergeCell ref="G82:G86"/>
    <mergeCell ref="F92:F96"/>
    <mergeCell ref="G92:G96"/>
    <mergeCell ref="F102:F106"/>
    <mergeCell ref="G102:G106"/>
    <mergeCell ref="F52:F56"/>
    <mergeCell ref="G52:G56"/>
    <mergeCell ref="F62:F66"/>
    <mergeCell ref="G62:G66"/>
    <mergeCell ref="F72:F76"/>
    <mergeCell ref="G72:G76"/>
    <mergeCell ref="F42:F46"/>
    <mergeCell ref="G42:G46"/>
    <mergeCell ref="F12:F16"/>
    <mergeCell ref="G12:G16"/>
    <mergeCell ref="F32:F36"/>
    <mergeCell ref="G32:G36"/>
    <mergeCell ref="F22:F26"/>
    <mergeCell ref="G22:G26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300" verticalDpi="300" r:id="rId3"/>
  <headerFooter alignWithMargins="0">
    <oddFooter>&amp;RWK IV,1 Jungen</oddFooter>
  </headerFooter>
  <colBreaks count="1" manualBreakCount="1">
    <brk id="21" max="48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72"/>
  <sheetViews>
    <sheetView tabSelected="1" view="pageBreakPreview" zoomScale="55" zoomScaleNormal="50" zoomScaleSheetLayoutView="55" workbookViewId="0">
      <pane ySplit="6" topLeftCell="A7" activePane="bottomLeft" state="frozen"/>
      <selection pane="bottomLeft" activeCell="K3" sqref="K3"/>
    </sheetView>
  </sheetViews>
  <sheetFormatPr baseColWidth="10" defaultRowHeight="26.1" customHeight="1"/>
  <cols>
    <col min="1" max="1" width="7.42578125" style="11" customWidth="1"/>
    <col min="2" max="2" width="45.7109375" style="11" customWidth="1"/>
    <col min="3" max="3" width="7" style="13" customWidth="1"/>
    <col min="4" max="7" width="15.7109375" style="10" customWidth="1"/>
    <col min="8" max="8" width="11.5703125" style="13" customWidth="1"/>
    <col min="9" max="9" width="7.28515625" style="11" customWidth="1"/>
    <col min="10" max="10" width="12.7109375" style="11" customWidth="1"/>
    <col min="11" max="11" width="25.7109375" style="11" customWidth="1"/>
    <col min="12" max="12" width="11.42578125" style="11"/>
    <col min="13" max="13" width="12.7109375" style="11" customWidth="1"/>
    <col min="14" max="14" width="45.7109375" style="11" customWidth="1"/>
    <col min="15" max="15" width="11" style="10" customWidth="1"/>
    <col min="16" max="16" width="5" style="11" customWidth="1"/>
    <col min="17" max="17" width="45.7109375" style="11" customWidth="1"/>
    <col min="18" max="18" width="11.85546875" style="10" customWidth="1"/>
    <col min="19" max="19" width="4" style="11" customWidth="1"/>
    <col min="20" max="20" width="20" style="11" customWidth="1"/>
    <col min="21" max="21" width="8" style="11" customWidth="1"/>
    <col min="22" max="16384" width="11.42578125" style="11"/>
  </cols>
  <sheetData>
    <row r="1" spans="1:21" ht="26.1" customHeight="1">
      <c r="A1" s="18" t="s">
        <v>29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>
      <c r="A2" s="18" t="s">
        <v>28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>
      <c r="A3" s="18" t="s">
        <v>121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>
      <c r="A5" s="18" t="s">
        <v>70</v>
      </c>
      <c r="B5" s="18"/>
      <c r="C5" s="20"/>
      <c r="D5" s="19"/>
      <c r="E5" s="19"/>
      <c r="F5" s="114" t="s">
        <v>30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>
      <c r="A10" s="26"/>
      <c r="B10" s="27" t="s">
        <v>63</v>
      </c>
      <c r="C10" s="78"/>
      <c r="D10" s="28"/>
      <c r="E10" s="28"/>
      <c r="F10" s="28"/>
      <c r="G10" s="29"/>
      <c r="H10" s="30"/>
      <c r="I10" s="31"/>
      <c r="J10" s="31"/>
      <c r="K10" s="91" t="s">
        <v>26</v>
      </c>
      <c r="L10" s="32"/>
      <c r="M10" s="31"/>
      <c r="N10" s="92" t="s">
        <v>18</v>
      </c>
      <c r="O10" s="104"/>
      <c r="P10" s="93"/>
      <c r="Q10" s="94" t="s">
        <v>22</v>
      </c>
      <c r="R10" s="104"/>
      <c r="S10" s="33"/>
      <c r="T10" s="34" t="s">
        <v>23</v>
      </c>
      <c r="U10" s="35"/>
    </row>
    <row r="11" spans="1:21" ht="30" customHeight="1" thickTop="1" thickBot="1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19</v>
      </c>
      <c r="H11" s="41" t="s">
        <v>5</v>
      </c>
      <c r="I11" s="21"/>
      <c r="J11" s="21"/>
      <c r="K11" s="42" t="s">
        <v>13</v>
      </c>
      <c r="L11" s="43">
        <v>5</v>
      </c>
      <c r="M11" s="18"/>
      <c r="N11" s="47" t="s">
        <v>106</v>
      </c>
      <c r="O11" s="105">
        <v>5.1100000000000003</v>
      </c>
      <c r="P11" s="95"/>
      <c r="Q11" s="47" t="s">
        <v>106</v>
      </c>
      <c r="R11" s="105">
        <v>5.79</v>
      </c>
      <c r="S11" s="80"/>
      <c r="T11" s="42" t="s">
        <v>24</v>
      </c>
      <c r="U11" s="45">
        <v>40.69</v>
      </c>
    </row>
    <row r="12" spans="1:21" ht="30" customHeight="1" thickBot="1">
      <c r="A12" s="46">
        <v>1</v>
      </c>
      <c r="B12" s="47" t="s">
        <v>106</v>
      </c>
      <c r="C12" s="81">
        <v>6</v>
      </c>
      <c r="D12" s="48">
        <v>14.75</v>
      </c>
      <c r="E12" s="48">
        <v>17.5</v>
      </c>
      <c r="F12" s="139" t="s">
        <v>15</v>
      </c>
      <c r="G12" s="139" t="s">
        <v>20</v>
      </c>
      <c r="H12" s="96"/>
      <c r="I12" s="21"/>
      <c r="J12" s="21"/>
      <c r="K12" s="49" t="s">
        <v>14</v>
      </c>
      <c r="L12" s="50">
        <v>5</v>
      </c>
      <c r="M12" s="18"/>
      <c r="N12" s="54" t="s">
        <v>107</v>
      </c>
      <c r="O12" s="106">
        <v>5</v>
      </c>
      <c r="P12" s="97"/>
      <c r="Q12" s="54" t="s">
        <v>107</v>
      </c>
      <c r="R12" s="106">
        <v>6.23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>
      <c r="A13" s="53">
        <v>2</v>
      </c>
      <c r="B13" s="54" t="s">
        <v>107</v>
      </c>
      <c r="C13" s="82">
        <v>7</v>
      </c>
      <c r="D13" s="55">
        <v>15</v>
      </c>
      <c r="E13" s="55">
        <v>15.75</v>
      </c>
      <c r="F13" s="140"/>
      <c r="G13" s="140"/>
      <c r="H13" s="98"/>
      <c r="I13" s="21"/>
      <c r="J13" s="21"/>
      <c r="K13" s="49" t="s">
        <v>103</v>
      </c>
      <c r="L13" s="50">
        <v>5</v>
      </c>
      <c r="M13" s="18"/>
      <c r="N13" s="57" t="s">
        <v>108</v>
      </c>
      <c r="O13" s="106">
        <v>4.6500000000000004</v>
      </c>
      <c r="P13" s="97"/>
      <c r="Q13" s="57" t="s">
        <v>108</v>
      </c>
      <c r="R13" s="106">
        <v>7.75</v>
      </c>
      <c r="S13" s="24"/>
      <c r="T13" s="24"/>
      <c r="U13" s="56"/>
    </row>
    <row r="14" spans="1:21" ht="30" customHeight="1" thickBot="1">
      <c r="A14" s="53">
        <v>3</v>
      </c>
      <c r="B14" s="57" t="s">
        <v>108</v>
      </c>
      <c r="C14" s="83">
        <v>7</v>
      </c>
      <c r="D14" s="55">
        <v>13.75</v>
      </c>
      <c r="E14" s="55">
        <v>15.5</v>
      </c>
      <c r="F14" s="140"/>
      <c r="G14" s="140"/>
      <c r="H14" s="98"/>
      <c r="I14" s="21"/>
      <c r="J14" s="21"/>
      <c r="K14" s="58" t="s">
        <v>104</v>
      </c>
      <c r="L14" s="59">
        <v>5</v>
      </c>
      <c r="M14" s="18"/>
      <c r="N14" s="57" t="s">
        <v>109</v>
      </c>
      <c r="O14" s="106">
        <v>5.01</v>
      </c>
      <c r="P14" s="97"/>
      <c r="Q14" s="57" t="s">
        <v>109</v>
      </c>
      <c r="R14" s="106">
        <v>5.67</v>
      </c>
      <c r="S14" s="24"/>
      <c r="T14" s="24"/>
      <c r="U14" s="56"/>
    </row>
    <row r="15" spans="1:21" ht="30" customHeight="1" thickTop="1" thickBot="1">
      <c r="A15" s="53">
        <v>4</v>
      </c>
      <c r="B15" s="57" t="s">
        <v>109</v>
      </c>
      <c r="C15" s="83">
        <v>7</v>
      </c>
      <c r="D15" s="55">
        <v>14</v>
      </c>
      <c r="E15" s="55">
        <v>17</v>
      </c>
      <c r="F15" s="140"/>
      <c r="G15" s="140"/>
      <c r="H15" s="98"/>
      <c r="I15" s="21"/>
      <c r="J15" s="21"/>
      <c r="K15" s="26" t="s">
        <v>0</v>
      </c>
      <c r="L15" s="103">
        <f>L11+L12+(L13+L14)/2</f>
        <v>15</v>
      </c>
      <c r="M15" s="18"/>
      <c r="N15" s="63" t="s">
        <v>110</v>
      </c>
      <c r="O15" s="107">
        <v>4.8</v>
      </c>
      <c r="P15" s="61"/>
      <c r="Q15" s="63" t="s">
        <v>110</v>
      </c>
      <c r="R15" s="107">
        <v>4.95</v>
      </c>
      <c r="S15" s="24"/>
      <c r="T15" s="24"/>
      <c r="U15" s="56"/>
    </row>
    <row r="16" spans="1:21" ht="30" customHeight="1" thickTop="1" thickBot="1">
      <c r="A16" s="62">
        <v>5</v>
      </c>
      <c r="B16" s="63" t="s">
        <v>110</v>
      </c>
      <c r="C16" s="84">
        <v>7</v>
      </c>
      <c r="D16" s="64">
        <v>14.25</v>
      </c>
      <c r="E16" s="64">
        <v>16</v>
      </c>
      <c r="F16" s="141"/>
      <c r="G16" s="141"/>
      <c r="H16" s="99"/>
      <c r="I16" s="21"/>
      <c r="J16" s="21"/>
      <c r="K16" s="21"/>
      <c r="L16" s="21"/>
      <c r="M16" s="21"/>
      <c r="N16" s="65" t="s">
        <v>25</v>
      </c>
      <c r="O16" s="108">
        <f>LARGE((O11:O15),1)+LARGE((O11:O15),2)+LARGE((O11:O15),3)+LARGE((O11:O15),4)</f>
        <v>19.920000000000002</v>
      </c>
      <c r="P16" s="24"/>
      <c r="Q16" s="85" t="s">
        <v>25</v>
      </c>
      <c r="R16" s="108">
        <f>SMALL((R11:R15),1)+SMALL((R11:R15),2)+SMALL((R11:R15),3)+SMALL((R11:R15),4)</f>
        <v>22.64</v>
      </c>
      <c r="S16" s="24"/>
      <c r="T16" s="24"/>
      <c r="U16" s="56"/>
    </row>
    <row r="17" spans="1:21" ht="30" customHeight="1" thickTop="1" thickBot="1">
      <c r="A17" s="66"/>
      <c r="B17" s="67" t="s">
        <v>5</v>
      </c>
      <c r="C17" s="86"/>
      <c r="D17" s="68">
        <f>LARGE((D12:D16),1)+LARGE((D12:D16),2)+LARGE((D12:D16),3)+LARGE((D12:D16),4)</f>
        <v>58</v>
      </c>
      <c r="E17" s="68">
        <f>LARGE((E12:E16),1)+LARGE((E12:E16),2)+LARGE((E12:E16),3)+LARGE((E12:E16),4)</f>
        <v>66.25</v>
      </c>
      <c r="F17" s="69">
        <f>L15</f>
        <v>15</v>
      </c>
      <c r="G17" s="70">
        <f>U17</f>
        <v>5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3</v>
      </c>
      <c r="P17" s="72"/>
      <c r="Q17" s="71" t="s">
        <v>6</v>
      </c>
      <c r="R17" s="111">
        <f>RANK(R16,($R$16,$R$26,$R$36,$R$46,$R$56,$R$66,$R$76,$R$86,$R$96,$R$106,$R$116,$R$126,$R$136,$R$146,$R$156),1)</f>
        <v>1</v>
      </c>
      <c r="S17" s="72"/>
      <c r="T17" s="26" t="s">
        <v>27</v>
      </c>
      <c r="U17" s="112">
        <f>O17+R17+U12</f>
        <v>5</v>
      </c>
    </row>
    <row r="18" spans="1:21" ht="30" customHeight="1" thickTop="1" thickBot="1">
      <c r="A18" s="60"/>
      <c r="B18" s="73" t="s">
        <v>21</v>
      </c>
      <c r="C18" s="87"/>
      <c r="D18" s="125">
        <f>RANK(D17,($D$17,$D$27,$D$37,$D$47,$D$57,$D$67,$D$77,$D$87,$D$97,$D$107,$D$117,$D$127,$D$137,$D$147,D$157),0)</f>
        <v>3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1</v>
      </c>
      <c r="G18" s="125">
        <f>RANK(G17,($U$17,$U$27,$U$37,$U$47,$U$57,$U$67,$U$77,$U$87,$U$97,$U$107,$U$117,$U$127,$U$137,$U$147,$U$157),1)</f>
        <v>1</v>
      </c>
      <c r="H18" s="75">
        <f>SUM(D18+E18+F18+G18)</f>
        <v>6</v>
      </c>
      <c r="I18" s="102">
        <f>RANK(H18,($H$18,$H$28,$H$38,$H$48,$H$58,$H$68,$H$78,$H$88,$H$98,$H$108,$H$118,$H$128,$H$138,$H$148,$H$158),1)</f>
        <v>1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>
      <c r="A20" s="26"/>
      <c r="B20" s="27" t="s">
        <v>62</v>
      </c>
      <c r="C20" s="78"/>
      <c r="D20" s="28"/>
      <c r="E20" s="28"/>
      <c r="F20" s="28"/>
      <c r="G20" s="29"/>
      <c r="H20" s="30"/>
      <c r="I20" s="31"/>
      <c r="J20" s="31"/>
      <c r="K20" s="91" t="s">
        <v>26</v>
      </c>
      <c r="L20" s="32"/>
      <c r="M20" s="31"/>
      <c r="N20" s="92" t="s">
        <v>18</v>
      </c>
      <c r="O20" s="104"/>
      <c r="P20" s="93"/>
      <c r="Q20" s="94" t="s">
        <v>22</v>
      </c>
      <c r="R20" s="104"/>
      <c r="S20" s="33"/>
      <c r="T20" s="34" t="s">
        <v>23</v>
      </c>
      <c r="U20" s="35"/>
    </row>
    <row r="21" spans="1:21" ht="30" customHeight="1" thickTop="1" thickBot="1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19</v>
      </c>
      <c r="H21" s="41" t="s">
        <v>5</v>
      </c>
      <c r="I21" s="21"/>
      <c r="J21" s="21"/>
      <c r="K21" s="42" t="s">
        <v>13</v>
      </c>
      <c r="L21" s="43">
        <v>5</v>
      </c>
      <c r="M21" s="18"/>
      <c r="N21" s="47" t="s">
        <v>244</v>
      </c>
      <c r="O21" s="105">
        <v>5</v>
      </c>
      <c r="P21" s="97"/>
      <c r="Q21" s="47" t="s">
        <v>244</v>
      </c>
      <c r="R21" s="105">
        <v>5.65</v>
      </c>
      <c r="S21" s="24"/>
      <c r="T21" s="42" t="s">
        <v>24</v>
      </c>
      <c r="U21" s="45">
        <v>41.57</v>
      </c>
    </row>
    <row r="22" spans="1:21" ht="30" customHeight="1" thickBot="1">
      <c r="A22" s="46">
        <v>1</v>
      </c>
      <c r="B22" s="47" t="s">
        <v>244</v>
      </c>
      <c r="C22" s="81">
        <v>7</v>
      </c>
      <c r="D22" s="48">
        <v>15</v>
      </c>
      <c r="E22" s="48">
        <v>15.75</v>
      </c>
      <c r="F22" s="139" t="s">
        <v>15</v>
      </c>
      <c r="G22" s="139" t="s">
        <v>20</v>
      </c>
      <c r="H22" s="96"/>
      <c r="I22" s="21"/>
      <c r="J22" s="21"/>
      <c r="K22" s="49" t="s">
        <v>14</v>
      </c>
      <c r="L22" s="50">
        <v>4</v>
      </c>
      <c r="M22" s="18"/>
      <c r="N22" s="54" t="s">
        <v>245</v>
      </c>
      <c r="O22" s="106">
        <v>4.76</v>
      </c>
      <c r="P22" s="97"/>
      <c r="Q22" s="54" t="s">
        <v>245</v>
      </c>
      <c r="R22" s="106">
        <v>8.07</v>
      </c>
      <c r="S22" s="24"/>
      <c r="T22" s="52" t="s">
        <v>6</v>
      </c>
      <c r="U22" s="117">
        <f>RANK(U21,($U$11,$U$21,$U$31,$U$41,$U$51,$U$61,$U$71,$U$81,$U$91,$U$101,$U$111,$U$121,$U$131,$U$141,$U$151),1)</f>
        <v>2</v>
      </c>
    </row>
    <row r="23" spans="1:21" ht="30" customHeight="1" thickTop="1">
      <c r="A23" s="53">
        <v>2</v>
      </c>
      <c r="B23" s="54" t="s">
        <v>245</v>
      </c>
      <c r="C23" s="82">
        <v>7</v>
      </c>
      <c r="D23" s="55">
        <v>9.5</v>
      </c>
      <c r="E23" s="55">
        <v>14.5</v>
      </c>
      <c r="F23" s="140"/>
      <c r="G23" s="140"/>
      <c r="H23" s="98"/>
      <c r="I23" s="21"/>
      <c r="J23" s="21"/>
      <c r="K23" s="49" t="s">
        <v>17</v>
      </c>
      <c r="L23" s="50">
        <v>5.5</v>
      </c>
      <c r="M23" s="18"/>
      <c r="N23" s="57" t="s">
        <v>246</v>
      </c>
      <c r="O23" s="106">
        <v>5.33</v>
      </c>
      <c r="P23" s="97"/>
      <c r="Q23" s="57" t="s">
        <v>246</v>
      </c>
      <c r="R23" s="106">
        <v>7.6</v>
      </c>
      <c r="S23" s="24"/>
      <c r="T23" s="24"/>
      <c r="U23" s="56"/>
    </row>
    <row r="24" spans="1:21" ht="30" customHeight="1" thickBot="1">
      <c r="A24" s="53">
        <v>3</v>
      </c>
      <c r="B24" s="57" t="s">
        <v>246</v>
      </c>
      <c r="C24" s="83">
        <v>7</v>
      </c>
      <c r="D24" s="55">
        <v>13.75</v>
      </c>
      <c r="E24" s="55">
        <v>15.75</v>
      </c>
      <c r="F24" s="140"/>
      <c r="G24" s="140"/>
      <c r="H24" s="98"/>
      <c r="I24" s="21"/>
      <c r="J24" s="21"/>
      <c r="K24" s="58" t="s">
        <v>16</v>
      </c>
      <c r="L24" s="59">
        <v>5.5</v>
      </c>
      <c r="M24" s="18"/>
      <c r="N24" s="57" t="s">
        <v>247</v>
      </c>
      <c r="O24" s="106">
        <v>4.97</v>
      </c>
      <c r="P24" s="97"/>
      <c r="Q24" s="57" t="s">
        <v>247</v>
      </c>
      <c r="R24" s="106">
        <v>5.23</v>
      </c>
      <c r="S24" s="24"/>
      <c r="T24" s="24"/>
      <c r="U24" s="56"/>
    </row>
    <row r="25" spans="1:21" ht="30" customHeight="1" thickTop="1" thickBot="1">
      <c r="A25" s="53">
        <v>4</v>
      </c>
      <c r="B25" s="57" t="s">
        <v>247</v>
      </c>
      <c r="C25" s="83">
        <v>8</v>
      </c>
      <c r="D25" s="55">
        <v>16.25</v>
      </c>
      <c r="E25" s="55">
        <v>16.5</v>
      </c>
      <c r="F25" s="140"/>
      <c r="G25" s="140"/>
      <c r="H25" s="98"/>
      <c r="I25" s="21"/>
      <c r="J25" s="21"/>
      <c r="K25" s="26" t="s">
        <v>0</v>
      </c>
      <c r="L25" s="103">
        <f>L21+L22+(L23+L24)/2</f>
        <v>14.5</v>
      </c>
      <c r="M25" s="18"/>
      <c r="N25" s="63" t="s">
        <v>248</v>
      </c>
      <c r="O25" s="107">
        <v>4.88</v>
      </c>
      <c r="P25" s="61"/>
      <c r="Q25" s="63" t="s">
        <v>248</v>
      </c>
      <c r="R25" s="107">
        <v>7.33</v>
      </c>
      <c r="S25" s="24"/>
      <c r="T25" s="24"/>
      <c r="U25" s="56"/>
    </row>
    <row r="26" spans="1:21" ht="30" customHeight="1" thickTop="1" thickBot="1">
      <c r="A26" s="62">
        <v>5</v>
      </c>
      <c r="B26" s="63" t="s">
        <v>248</v>
      </c>
      <c r="C26" s="84">
        <v>9</v>
      </c>
      <c r="D26" s="64">
        <v>17.75</v>
      </c>
      <c r="E26" s="64">
        <v>15</v>
      </c>
      <c r="F26" s="141"/>
      <c r="G26" s="141"/>
      <c r="H26" s="99"/>
      <c r="I26" s="21"/>
      <c r="J26" s="21"/>
      <c r="K26" s="21"/>
      <c r="L26" s="21"/>
      <c r="M26" s="21"/>
      <c r="N26" s="65" t="s">
        <v>25</v>
      </c>
      <c r="O26" s="108">
        <f>LARGE((O21:O25),1)+LARGE((O21:O25),2)+LARGE((O21:O25),3)+LARGE((O21:O25),4)</f>
        <v>20.18</v>
      </c>
      <c r="P26" s="24"/>
      <c r="Q26" s="65" t="s">
        <v>25</v>
      </c>
      <c r="R26" s="108">
        <f>SMALL((R21:R25),1)+SMALL((R21:R25),2)+SMALL((R21:R25),3)+SMALL((R21:R25),4)</f>
        <v>25.810000000000002</v>
      </c>
      <c r="S26" s="24"/>
      <c r="T26" s="24"/>
      <c r="U26" s="56"/>
    </row>
    <row r="27" spans="1:21" ht="30" customHeight="1" thickTop="1" thickBot="1">
      <c r="A27" s="66"/>
      <c r="B27" s="67" t="s">
        <v>5</v>
      </c>
      <c r="C27" s="86"/>
      <c r="D27" s="68">
        <f>LARGE((D22:D26),1)+LARGE((D22:D26),2)+LARGE((D22:D26),3)+LARGE((D22:D26),4)</f>
        <v>62.75</v>
      </c>
      <c r="E27" s="68">
        <f>LARGE((E22:E26),1)+LARGE((E22:E26),2)+LARGE((E22:E26),3)+LARGE((E22:E26),4)</f>
        <v>63</v>
      </c>
      <c r="F27" s="69">
        <f>L25</f>
        <v>14.5</v>
      </c>
      <c r="G27" s="70">
        <f>U27</f>
        <v>6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2</v>
      </c>
      <c r="P27" s="72"/>
      <c r="Q27" s="71" t="s">
        <v>6</v>
      </c>
      <c r="R27" s="111">
        <f>RANK(R26,($R$16,$R$26,$R$36,$R$46,$R$56,$R$66,$R$76,$R$86,$R$96,$R$106,$R$116,$R$126,$R$136,$R$146,$R$156),1)</f>
        <v>2</v>
      </c>
      <c r="S27" s="72"/>
      <c r="T27" s="26" t="s">
        <v>27</v>
      </c>
      <c r="U27" s="113">
        <f>O27+R27+U22</f>
        <v>6</v>
      </c>
    </row>
    <row r="28" spans="1:21" ht="30" customHeight="1" thickTop="1" thickBot="1">
      <c r="A28" s="60"/>
      <c r="B28" s="73" t="s">
        <v>21</v>
      </c>
      <c r="C28" s="87"/>
      <c r="D28" s="125">
        <f>RANK(D27,($D$17,$D$27,$D$37,$D$47,$D$57,$D$67,$D$77,$D$87,$D$97,$D$107,$D$117,$D$127,$D$137,$D$147,D$157),0)</f>
        <v>1</v>
      </c>
      <c r="E28" s="125">
        <f>RANK(E27,($E$17,$E$27,$E$37,$E$47,$E$57,$E$67,$E$77,$E$87,$E$97,$E$107,$E$117,$E$127,$E$137,$E$147,$E$157),0)</f>
        <v>3</v>
      </c>
      <c r="F28" s="74">
        <f>RANK(F27,($F$17,$F$27,$F$37,$F$47,$F$57,$F$67,$F$77,$F$87,$F$97,$F$107,$F$117,$F$127,$F$137,$F$147,$F$157),0)</f>
        <v>2</v>
      </c>
      <c r="G28" s="125">
        <f>RANK(G27,($U$17,$U$27,$U$37,$U$47,$U$57,$U$67,$U$77,$U$87,$U$97,$U$107,$U$117,$U$127,$U$137,$U$147,$U$157),1)</f>
        <v>2</v>
      </c>
      <c r="H28" s="75">
        <f>SUM(D28+E28+F28+G28)</f>
        <v>8</v>
      </c>
      <c r="I28" s="102">
        <f>RANK(H28,($H$18,$H$28,$H$38,$H$48,$H$58,$H$68,$H$78,$H$88,$H$98,$H$108,$H$118,$H$128,$H$138,$H$148,$H$158),1)</f>
        <v>2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>
      <c r="A30" s="26"/>
      <c r="B30" s="27" t="s">
        <v>74</v>
      </c>
      <c r="C30" s="78"/>
      <c r="D30" s="28"/>
      <c r="E30" s="28"/>
      <c r="F30" s="28"/>
      <c r="G30" s="29"/>
      <c r="H30" s="30"/>
      <c r="I30" s="31"/>
      <c r="J30" s="31"/>
      <c r="K30" s="91" t="s">
        <v>26</v>
      </c>
      <c r="L30" s="32"/>
      <c r="M30" s="31"/>
      <c r="N30" s="92" t="s">
        <v>18</v>
      </c>
      <c r="O30" s="104"/>
      <c r="P30" s="93"/>
      <c r="Q30" s="94" t="s">
        <v>22</v>
      </c>
      <c r="R30" s="104"/>
      <c r="S30" s="33"/>
      <c r="T30" s="34" t="s">
        <v>23</v>
      </c>
      <c r="U30" s="35"/>
    </row>
    <row r="31" spans="1:21" ht="30" customHeight="1" thickTop="1" thickBot="1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19</v>
      </c>
      <c r="H31" s="41" t="s">
        <v>5</v>
      </c>
      <c r="I31" s="21"/>
      <c r="J31" s="21"/>
      <c r="K31" s="42" t="s">
        <v>13</v>
      </c>
      <c r="L31" s="43">
        <v>4</v>
      </c>
      <c r="M31" s="18"/>
      <c r="N31" s="47" t="s">
        <v>111</v>
      </c>
      <c r="O31" s="105">
        <v>5.35</v>
      </c>
      <c r="P31" s="97"/>
      <c r="Q31" s="47" t="s">
        <v>111</v>
      </c>
      <c r="R31" s="105">
        <v>6.7</v>
      </c>
      <c r="S31" s="24"/>
      <c r="T31" s="42" t="s">
        <v>24</v>
      </c>
      <c r="U31" s="45">
        <v>42.52</v>
      </c>
    </row>
    <row r="32" spans="1:21" ht="30" customHeight="1" thickBot="1">
      <c r="A32" s="46">
        <v>1</v>
      </c>
      <c r="B32" s="47" t="s">
        <v>111</v>
      </c>
      <c r="C32" s="81">
        <v>7</v>
      </c>
      <c r="D32" s="48">
        <v>15.25</v>
      </c>
      <c r="E32" s="48">
        <v>17.5</v>
      </c>
      <c r="F32" s="139" t="s">
        <v>15</v>
      </c>
      <c r="G32" s="139" t="s">
        <v>20</v>
      </c>
      <c r="H32" s="96"/>
      <c r="I32" s="21"/>
      <c r="J32" s="21"/>
      <c r="K32" s="49" t="s">
        <v>14</v>
      </c>
      <c r="L32" s="50">
        <v>4.5</v>
      </c>
      <c r="M32" s="18"/>
      <c r="N32" s="54" t="s">
        <v>112</v>
      </c>
      <c r="O32" s="106">
        <v>4.5</v>
      </c>
      <c r="P32" s="97"/>
      <c r="Q32" s="54" t="s">
        <v>112</v>
      </c>
      <c r="R32" s="106">
        <v>8.75</v>
      </c>
      <c r="S32" s="24"/>
      <c r="T32" s="52" t="s">
        <v>6</v>
      </c>
      <c r="U32" s="117">
        <f>RANK(U31,($U$11,$U$21,$U$31,$U$41,$U$51,$U$61,$U$71,$U$81,$U$91,$U$101,$U$111,$U$121,$U$131,$U$141,$U$151),1)</f>
        <v>3</v>
      </c>
    </row>
    <row r="33" spans="1:21" ht="30" customHeight="1" thickTop="1">
      <c r="A33" s="53">
        <v>2</v>
      </c>
      <c r="B33" s="54" t="s">
        <v>112</v>
      </c>
      <c r="C33" s="82">
        <v>9</v>
      </c>
      <c r="D33" s="55">
        <v>13.5</v>
      </c>
      <c r="E33" s="55">
        <v>15.75</v>
      </c>
      <c r="F33" s="140"/>
      <c r="G33" s="140"/>
      <c r="H33" s="98"/>
      <c r="I33" s="21"/>
      <c r="J33" s="21"/>
      <c r="K33" s="49" t="s">
        <v>103</v>
      </c>
      <c r="L33" s="50">
        <v>5.5</v>
      </c>
      <c r="M33" s="18"/>
      <c r="N33" s="57" t="s">
        <v>113</v>
      </c>
      <c r="O33" s="106">
        <v>4.58</v>
      </c>
      <c r="P33" s="97"/>
      <c r="Q33" s="57" t="s">
        <v>113</v>
      </c>
      <c r="R33" s="106">
        <v>5.55</v>
      </c>
      <c r="S33" s="24"/>
      <c r="T33" s="24"/>
      <c r="U33" s="56"/>
    </row>
    <row r="34" spans="1:21" ht="30" customHeight="1" thickBot="1">
      <c r="A34" s="53">
        <v>3</v>
      </c>
      <c r="B34" s="57" t="s">
        <v>113</v>
      </c>
      <c r="C34" s="83">
        <v>8</v>
      </c>
      <c r="D34" s="55">
        <v>15</v>
      </c>
      <c r="E34" s="55">
        <v>14.5</v>
      </c>
      <c r="F34" s="140"/>
      <c r="G34" s="140"/>
      <c r="H34" s="98"/>
      <c r="I34" s="21"/>
      <c r="J34" s="21"/>
      <c r="K34" s="58" t="s">
        <v>104</v>
      </c>
      <c r="L34" s="59">
        <v>5</v>
      </c>
      <c r="M34" s="18"/>
      <c r="N34" s="57" t="s">
        <v>114</v>
      </c>
      <c r="O34" s="106">
        <v>4.82</v>
      </c>
      <c r="P34" s="97"/>
      <c r="Q34" s="57" t="s">
        <v>114</v>
      </c>
      <c r="R34" s="106">
        <v>8.42</v>
      </c>
      <c r="S34" s="24"/>
      <c r="T34" s="24"/>
      <c r="U34" s="56"/>
    </row>
    <row r="35" spans="1:21" ht="30" customHeight="1" thickTop="1" thickBot="1">
      <c r="A35" s="53">
        <v>4</v>
      </c>
      <c r="B35" s="57" t="s">
        <v>114</v>
      </c>
      <c r="C35" s="83">
        <v>8</v>
      </c>
      <c r="D35" s="55">
        <v>15</v>
      </c>
      <c r="E35" s="55">
        <v>15</v>
      </c>
      <c r="F35" s="140"/>
      <c r="G35" s="140"/>
      <c r="H35" s="98"/>
      <c r="I35" s="21"/>
      <c r="J35" s="21"/>
      <c r="K35" s="26" t="s">
        <v>0</v>
      </c>
      <c r="L35" s="103">
        <f>L31+L32+(L33+L34)/2</f>
        <v>13.75</v>
      </c>
      <c r="M35" s="18"/>
      <c r="N35" s="63" t="s">
        <v>115</v>
      </c>
      <c r="O35" s="107">
        <v>5</v>
      </c>
      <c r="P35" s="61"/>
      <c r="Q35" s="63" t="s">
        <v>115</v>
      </c>
      <c r="R35" s="107">
        <v>6.85</v>
      </c>
      <c r="S35" s="24"/>
      <c r="T35" s="24"/>
      <c r="U35" s="56"/>
    </row>
    <row r="36" spans="1:21" ht="30" customHeight="1" thickTop="1" thickBot="1">
      <c r="A36" s="62">
        <v>5</v>
      </c>
      <c r="B36" s="63" t="s">
        <v>115</v>
      </c>
      <c r="C36" s="84">
        <v>7</v>
      </c>
      <c r="D36" s="64">
        <v>15.25</v>
      </c>
      <c r="E36" s="64">
        <v>15.5</v>
      </c>
      <c r="F36" s="141"/>
      <c r="G36" s="141"/>
      <c r="H36" s="99"/>
      <c r="I36" s="21"/>
      <c r="J36" s="21"/>
      <c r="K36" s="21"/>
      <c r="L36" s="21"/>
      <c r="M36" s="21"/>
      <c r="N36" s="65" t="s">
        <v>25</v>
      </c>
      <c r="O36" s="108">
        <f>LARGE((O31:O35),1)+LARGE((O31:O35),2)+LARGE((O31:O35),3)+LARGE((O31:O35),4)</f>
        <v>19.75</v>
      </c>
      <c r="P36" s="24"/>
      <c r="Q36" s="65" t="s">
        <v>25</v>
      </c>
      <c r="R36" s="108">
        <f>SMALL((R31:R35),1)+SMALL((R31:R35),2)+SMALL((R31:R35),3)+SMALL((R31:R35),4)</f>
        <v>27.520000000000003</v>
      </c>
      <c r="S36" s="24"/>
      <c r="T36" s="24"/>
      <c r="U36" s="56"/>
    </row>
    <row r="37" spans="1:21" ht="30" customHeight="1" thickTop="1" thickBot="1">
      <c r="A37" s="66"/>
      <c r="B37" s="67" t="s">
        <v>5</v>
      </c>
      <c r="C37" s="86"/>
      <c r="D37" s="68">
        <f>LARGE((D32:D36),1)+LARGE((D32:D36),2)+LARGE((D32:D36),3)+LARGE((D32:D36),4)</f>
        <v>60.5</v>
      </c>
      <c r="E37" s="68">
        <f>LARGE((E32:E36),1)+LARGE((E32:E36),2)+LARGE((E32:E36),3)+LARGE((E32:E36),4)</f>
        <v>63.75</v>
      </c>
      <c r="F37" s="69">
        <f>L35</f>
        <v>13.75</v>
      </c>
      <c r="G37" s="70">
        <f>U37</f>
        <v>11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4</v>
      </c>
      <c r="P37" s="72"/>
      <c r="Q37" s="71" t="s">
        <v>6</v>
      </c>
      <c r="R37" s="111">
        <f>RANK(R36,($R$16,$R$26,$R$36,$R$46,$R$56,$R$66,$R$76,$R$86,$R$96,$R$106,$R$116,$R$126,$R$136,$R$146,$R$156),1)</f>
        <v>4</v>
      </c>
      <c r="S37" s="72"/>
      <c r="T37" s="26" t="s">
        <v>27</v>
      </c>
      <c r="U37" s="113">
        <f>O37+R37+U32</f>
        <v>11</v>
      </c>
    </row>
    <row r="38" spans="1:21" ht="30" customHeight="1" thickTop="1" thickBot="1">
      <c r="A38" s="60"/>
      <c r="B38" s="73" t="s">
        <v>21</v>
      </c>
      <c r="C38" s="87"/>
      <c r="D38" s="125">
        <f>RANK(D37,($D$17,$D$27,$D$37,$D$47,$D$57,$D$67,$D$77,$D$87,$D$97,$D$107,$D$117,$D$127,$D$137,$D$147,D$157),0)</f>
        <v>2</v>
      </c>
      <c r="E38" s="125">
        <f>RANK(E37,($E$17,$E$27,$E$37,$E$47,$E$57,$E$67,$E$77,$E$87,$E$97,$E$107,$E$117,$E$127,$E$137,$E$147,$E$157),0)</f>
        <v>2</v>
      </c>
      <c r="F38" s="74">
        <f>RANK(F37,($F$17,$F$27,$F$37,$F$47,$F$57,$F$67,$F$77,$F$87,$F$97,$F$107,$F$117,$F$127,$F$137,$F$147,$F$157),0)</f>
        <v>3</v>
      </c>
      <c r="G38" s="125">
        <f>RANK(G37,($U$17,$U$27,$U$37,$U$47,$U$57,$U$67,$U$77,$U$87,$U$97,$U$107,$U$117,$U$127,$U$137,$U$147,$U$157),1)</f>
        <v>4</v>
      </c>
      <c r="H38" s="75">
        <f>SUM(D38+E38+F38+G38)</f>
        <v>11</v>
      </c>
      <c r="I38" s="102">
        <f>RANK(H38,($H$18,$H$28,$H$38,$H$48,$H$58,$H$68,$H$78,$H$88,$H$98,$H$108,$H$118,$H$128,$H$138,$H$148,$H$158),1)</f>
        <v>3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>
      <c r="A40" s="26"/>
      <c r="B40" s="27" t="s">
        <v>75</v>
      </c>
      <c r="C40" s="78"/>
      <c r="D40" s="28"/>
      <c r="E40" s="28"/>
      <c r="F40" s="28"/>
      <c r="G40" s="29"/>
      <c r="H40" s="30"/>
      <c r="I40" s="31"/>
      <c r="J40" s="31"/>
      <c r="K40" s="91" t="s">
        <v>26</v>
      </c>
      <c r="L40" s="32"/>
      <c r="M40" s="31"/>
      <c r="N40" s="92" t="s">
        <v>18</v>
      </c>
      <c r="O40" s="104"/>
      <c r="P40" s="93"/>
      <c r="Q40" s="94" t="s">
        <v>22</v>
      </c>
      <c r="R40" s="104"/>
      <c r="S40" s="33"/>
      <c r="T40" s="34" t="s">
        <v>23</v>
      </c>
      <c r="U40" s="35"/>
    </row>
    <row r="41" spans="1:21" ht="30" customHeight="1" thickTop="1" thickBot="1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19</v>
      </c>
      <c r="H41" s="41" t="s">
        <v>5</v>
      </c>
      <c r="I41" s="21"/>
      <c r="J41" s="21"/>
      <c r="K41" s="42" t="s">
        <v>13</v>
      </c>
      <c r="L41" s="43">
        <v>3</v>
      </c>
      <c r="M41" s="18"/>
      <c r="N41" s="47" t="s">
        <v>116</v>
      </c>
      <c r="O41" s="105">
        <v>4.47</v>
      </c>
      <c r="P41" s="97"/>
      <c r="Q41" s="47" t="s">
        <v>116</v>
      </c>
      <c r="R41" s="105">
        <v>7.46</v>
      </c>
      <c r="S41" s="24"/>
      <c r="T41" s="42" t="s">
        <v>24</v>
      </c>
      <c r="U41" s="45">
        <v>43.1</v>
      </c>
    </row>
    <row r="42" spans="1:21" ht="30" customHeight="1" thickBot="1">
      <c r="A42" s="46">
        <v>1</v>
      </c>
      <c r="B42" s="47" t="s">
        <v>116</v>
      </c>
      <c r="C42" s="81">
        <v>9</v>
      </c>
      <c r="D42" s="48">
        <v>13</v>
      </c>
      <c r="E42" s="48">
        <v>12.25</v>
      </c>
      <c r="F42" s="139" t="s">
        <v>15</v>
      </c>
      <c r="G42" s="139" t="s">
        <v>20</v>
      </c>
      <c r="H42" s="96"/>
      <c r="I42" s="21"/>
      <c r="J42" s="21"/>
      <c r="K42" s="49" t="s">
        <v>14</v>
      </c>
      <c r="L42" s="50">
        <v>4</v>
      </c>
      <c r="M42" s="18"/>
      <c r="N42" s="54" t="s">
        <v>117</v>
      </c>
      <c r="O42" s="106">
        <v>4.7300000000000004</v>
      </c>
      <c r="P42" s="97"/>
      <c r="Q42" s="54" t="s">
        <v>117</v>
      </c>
      <c r="R42" s="106">
        <v>7.53</v>
      </c>
      <c r="S42" s="24"/>
      <c r="T42" s="52" t="s">
        <v>6</v>
      </c>
      <c r="U42" s="117">
        <f>RANK(U41,($U$11,$U$21,$U$31,$U$41,$U$51,$U$61,$U$71,$U$81,$U$91,$U$101,$U$111,$U$121,$U$131,$U$141,$U$151),1)</f>
        <v>4</v>
      </c>
    </row>
    <row r="43" spans="1:21" ht="30" customHeight="1" thickTop="1">
      <c r="A43" s="53">
        <v>2</v>
      </c>
      <c r="B43" s="54" t="s">
        <v>117</v>
      </c>
      <c r="C43" s="82">
        <v>9</v>
      </c>
      <c r="D43" s="55">
        <v>13.25</v>
      </c>
      <c r="E43" s="55">
        <v>14.25</v>
      </c>
      <c r="F43" s="140"/>
      <c r="G43" s="140"/>
      <c r="H43" s="98"/>
      <c r="I43" s="21"/>
      <c r="J43" s="21"/>
      <c r="K43" s="49" t="s">
        <v>103</v>
      </c>
      <c r="L43" s="50">
        <v>4</v>
      </c>
      <c r="M43" s="18"/>
      <c r="N43" s="57" t="s">
        <v>118</v>
      </c>
      <c r="O43" s="106">
        <v>5.76</v>
      </c>
      <c r="P43" s="97"/>
      <c r="Q43" s="57" t="s">
        <v>118</v>
      </c>
      <c r="R43" s="106">
        <v>7.52</v>
      </c>
      <c r="S43" s="24"/>
      <c r="T43" s="24"/>
      <c r="U43" s="56"/>
    </row>
    <row r="44" spans="1:21" ht="30" customHeight="1" thickBot="1">
      <c r="A44" s="53">
        <v>3</v>
      </c>
      <c r="B44" s="57" t="s">
        <v>118</v>
      </c>
      <c r="C44" s="83">
        <v>7</v>
      </c>
      <c r="D44" s="55">
        <v>12.75</v>
      </c>
      <c r="E44" s="55">
        <v>15.75</v>
      </c>
      <c r="F44" s="140"/>
      <c r="G44" s="140"/>
      <c r="H44" s="98"/>
      <c r="I44" s="21"/>
      <c r="J44" s="21"/>
      <c r="K44" s="58" t="s">
        <v>104</v>
      </c>
      <c r="L44" s="59">
        <v>4.5</v>
      </c>
      <c r="M44" s="18"/>
      <c r="N44" s="57" t="s">
        <v>119</v>
      </c>
      <c r="O44" s="106">
        <v>5.55</v>
      </c>
      <c r="P44" s="97"/>
      <c r="Q44" s="57" t="s">
        <v>119</v>
      </c>
      <c r="R44" s="106">
        <v>6.02</v>
      </c>
      <c r="S44" s="24"/>
      <c r="T44" s="24"/>
      <c r="U44" s="56"/>
    </row>
    <row r="45" spans="1:21" ht="30" customHeight="1" thickTop="1" thickBot="1">
      <c r="A45" s="53">
        <v>4</v>
      </c>
      <c r="B45" s="57" t="s">
        <v>119</v>
      </c>
      <c r="C45" s="83">
        <v>7</v>
      </c>
      <c r="D45" s="55">
        <v>13.25</v>
      </c>
      <c r="E45" s="55">
        <v>13.75</v>
      </c>
      <c r="F45" s="140"/>
      <c r="G45" s="140"/>
      <c r="H45" s="98"/>
      <c r="I45" s="21"/>
      <c r="J45" s="21"/>
      <c r="K45" s="26" t="s">
        <v>0</v>
      </c>
      <c r="L45" s="103">
        <f>L41+L42+(L43+L44)/2</f>
        <v>11.25</v>
      </c>
      <c r="M45" s="18"/>
      <c r="N45" s="63" t="s">
        <v>120</v>
      </c>
      <c r="O45" s="107">
        <v>5</v>
      </c>
      <c r="P45" s="61"/>
      <c r="Q45" s="63" t="s">
        <v>120</v>
      </c>
      <c r="R45" s="107">
        <v>5.2</v>
      </c>
      <c r="S45" s="24"/>
      <c r="T45" s="24"/>
      <c r="U45" s="56"/>
    </row>
    <row r="46" spans="1:21" ht="30" customHeight="1" thickTop="1" thickBot="1">
      <c r="A46" s="62">
        <v>5</v>
      </c>
      <c r="B46" s="63" t="s">
        <v>120</v>
      </c>
      <c r="C46" s="84">
        <v>6</v>
      </c>
      <c r="D46" s="64">
        <v>6.5</v>
      </c>
      <c r="E46" s="64">
        <v>9</v>
      </c>
      <c r="F46" s="141"/>
      <c r="G46" s="141"/>
      <c r="H46" s="99"/>
      <c r="I46" s="21"/>
      <c r="J46" s="21"/>
      <c r="K46" s="21"/>
      <c r="L46" s="21"/>
      <c r="M46" s="21"/>
      <c r="N46" s="65" t="s">
        <v>25</v>
      </c>
      <c r="O46" s="108">
        <f>LARGE((O41:O45),1)+LARGE((O41:O45),2)+LARGE((O41:O45),3)+LARGE((O41:O45),4)</f>
        <v>21.04</v>
      </c>
      <c r="P46" s="24"/>
      <c r="Q46" s="65" t="s">
        <v>25</v>
      </c>
      <c r="R46" s="108">
        <f>SMALL((R41:R45),1)+SMALL((R41:R45),2)+SMALL((R41:R45),3)+SMALL((R41:R45),4)</f>
        <v>26.2</v>
      </c>
      <c r="S46" s="24"/>
      <c r="T46" s="24"/>
      <c r="U46" s="56"/>
    </row>
    <row r="47" spans="1:21" ht="30" customHeight="1" thickTop="1" thickBot="1">
      <c r="A47" s="66"/>
      <c r="B47" s="67" t="s">
        <v>5</v>
      </c>
      <c r="C47" s="86"/>
      <c r="D47" s="68">
        <f>LARGE((D42:D46),1)+LARGE((D42:D46),2)+LARGE((D42:D46),3)+LARGE((D42:D46),4)</f>
        <v>52.25</v>
      </c>
      <c r="E47" s="68">
        <f>LARGE((E42:E46),1)+LARGE((E42:E46),2)+LARGE((E42:E46),3)+LARGE((E42:E46),4)</f>
        <v>56</v>
      </c>
      <c r="F47" s="69">
        <f>L45</f>
        <v>11.25</v>
      </c>
      <c r="G47" s="70">
        <f>U47</f>
        <v>8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1</v>
      </c>
      <c r="P47" s="72"/>
      <c r="Q47" s="71" t="s">
        <v>6</v>
      </c>
      <c r="R47" s="111">
        <f>RANK(R46,($R$16,$R$26,$R$36,$R$46,$R$56,$R$66,$R$76,$R$86,$R$96,$R$106,$R$116,$R$126,$R$136,$R$146,$R$156),1)</f>
        <v>3</v>
      </c>
      <c r="S47" s="72"/>
      <c r="T47" s="26" t="s">
        <v>27</v>
      </c>
      <c r="U47" s="113">
        <f>O47+R47+U42</f>
        <v>8</v>
      </c>
    </row>
    <row r="48" spans="1:21" ht="30" customHeight="1" thickTop="1" thickBot="1">
      <c r="A48" s="60"/>
      <c r="B48" s="73" t="s">
        <v>21</v>
      </c>
      <c r="C48" s="87"/>
      <c r="D48" s="125">
        <f>RANK(D47,($D$17,$D$27,$D$37,$D$47,$D$57,$D$67,$D$77,$D$87,$D$97,$D$107,$D$117,$D$127,$D$137,$D$147,D$157),0)</f>
        <v>4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4</v>
      </c>
      <c r="G48" s="125">
        <f>RANK(G47,($U$17,$U$27,$U$37,$U$47,$U$57,$U$67,$U$77,$U$87,$U$97,$U$107,$U$117,$U$127,$U$137,$U$147,$U$157),1)</f>
        <v>3</v>
      </c>
      <c r="H48" s="75">
        <f>SUM(D48+E48+F48+G48)</f>
        <v>15</v>
      </c>
      <c r="I48" s="102">
        <f>RANK(H48,($H$18,$H$28,$H$38,$H$48,$H$58,$H$68,$H$78,$H$88,$H$98,$H$108,$H$118,$H$128,$H$138,$H$148,$H$158),1)</f>
        <v>4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26</v>
      </c>
      <c r="L50" s="32"/>
      <c r="M50" s="31"/>
      <c r="N50" s="92" t="s">
        <v>18</v>
      </c>
      <c r="O50" s="104"/>
      <c r="P50" s="93"/>
      <c r="Q50" s="94" t="s">
        <v>22</v>
      </c>
      <c r="R50" s="104"/>
      <c r="S50" s="33"/>
      <c r="T50" s="34" t="s">
        <v>23</v>
      </c>
      <c r="U50" s="35"/>
    </row>
    <row r="51" spans="1:21" ht="26.1" customHeight="1" thickTop="1" thickBot="1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19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24</v>
      </c>
      <c r="U51" s="45">
        <v>600</v>
      </c>
    </row>
    <row r="52" spans="1:21" ht="26.1" customHeight="1" thickBot="1">
      <c r="A52" s="46">
        <v>1</v>
      </c>
      <c r="B52" s="47"/>
      <c r="C52" s="81"/>
      <c r="D52" s="48">
        <v>1</v>
      </c>
      <c r="E52" s="48">
        <v>1</v>
      </c>
      <c r="F52" s="139" t="s">
        <v>15</v>
      </c>
      <c r="G52" s="139" t="s">
        <v>20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5</v>
      </c>
    </row>
    <row r="53" spans="1:21" ht="26.1" customHeight="1" thickTop="1">
      <c r="A53" s="53">
        <v>2</v>
      </c>
      <c r="B53" s="54"/>
      <c r="C53" s="82"/>
      <c r="D53" s="55">
        <v>1</v>
      </c>
      <c r="E53" s="55">
        <v>1</v>
      </c>
      <c r="F53" s="140"/>
      <c r="G53" s="140"/>
      <c r="H53" s="98"/>
      <c r="I53" s="21"/>
      <c r="J53" s="21"/>
      <c r="K53" s="49" t="s">
        <v>103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26.1" customHeight="1" thickBot="1">
      <c r="A54" s="53">
        <v>3</v>
      </c>
      <c r="B54" s="57"/>
      <c r="C54" s="83"/>
      <c r="D54" s="55">
        <v>1</v>
      </c>
      <c r="E54" s="55">
        <v>1</v>
      </c>
      <c r="F54" s="140"/>
      <c r="G54" s="140"/>
      <c r="H54" s="98"/>
      <c r="I54" s="21"/>
      <c r="J54" s="21"/>
      <c r="K54" s="58" t="s">
        <v>104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26.1" customHeight="1" thickTop="1" thickBot="1">
      <c r="A55" s="53">
        <v>4</v>
      </c>
      <c r="B55" s="57"/>
      <c r="C55" s="83"/>
      <c r="D55" s="55">
        <v>1</v>
      </c>
      <c r="E55" s="55">
        <v>1</v>
      </c>
      <c r="F55" s="140"/>
      <c r="G55" s="140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26.1" customHeight="1" thickTop="1" thickBot="1">
      <c r="A56" s="62">
        <v>5</v>
      </c>
      <c r="B56" s="63"/>
      <c r="C56" s="84"/>
      <c r="D56" s="64">
        <v>1</v>
      </c>
      <c r="E56" s="64">
        <v>1</v>
      </c>
      <c r="F56" s="141"/>
      <c r="G56" s="141"/>
      <c r="H56" s="99"/>
      <c r="I56" s="21"/>
      <c r="J56" s="21"/>
      <c r="K56" s="21"/>
      <c r="L56" s="21"/>
      <c r="M56" s="21"/>
      <c r="N56" s="65" t="s">
        <v>25</v>
      </c>
      <c r="O56" s="108">
        <f>LARGE((O51:O55),1)+LARGE((O51:O55),2)+LARGE((O51:O55),3)+LARGE((O51:O55),4)</f>
        <v>4</v>
      </c>
      <c r="P56" s="24"/>
      <c r="Q56" s="65" t="s">
        <v>25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26.1" customHeight="1" thickTop="1" thickBot="1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15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5</v>
      </c>
      <c r="P57" s="72"/>
      <c r="Q57" s="71" t="s">
        <v>6</v>
      </c>
      <c r="R57" s="111">
        <f>RANK(R56,($R$16,$R$26,$R$36,$R$46,$R$56,$R$66,$R$76,$R$86,$R$96,$R$106,$R$116,$R$126,$R$136,$R$146,$R$156),1)</f>
        <v>5</v>
      </c>
      <c r="S57" s="72"/>
      <c r="T57" s="26" t="s">
        <v>27</v>
      </c>
      <c r="U57" s="113">
        <f>O57+R57+U52</f>
        <v>15</v>
      </c>
    </row>
    <row r="58" spans="1:21" ht="26.1" customHeight="1" thickTop="1" thickBot="1">
      <c r="A58" s="60"/>
      <c r="B58" s="73" t="s">
        <v>21</v>
      </c>
      <c r="C58" s="87"/>
      <c r="D58" s="125">
        <f>RANK(D57,($D$17,$D$27,$D$37,$D$47,$D$57,$D$67,$D$77,$D$87,$D$97,$D$107,$D$117,$D$127,$D$137,$D$147,D$157),0)</f>
        <v>5</v>
      </c>
      <c r="E58" s="125">
        <f>RANK(E57,($E$17,$E$27,$E$37,$E$47,$E$57,$E$67,$E$77,$E$87,$E$97,$E$107,$E$117,$E$127,$E$137,$E$147,$E$157),0)</f>
        <v>5</v>
      </c>
      <c r="F58" s="74">
        <f>RANK(F57,($F$17,$F$27,$F$37,$F$47,$F$57,$F$67,$F$77,$F$87,$F$97,$F$107,$F$117,$F$127,$F$137,$F$147,$F$157),0)</f>
        <v>5</v>
      </c>
      <c r="G58" s="125">
        <f>RANK(G57,($U$17,$U$27,$U$37,$U$47,$U$57,$U$67,$U$77,$U$87,$U$97,$U$107,$U$117,$U$127,$U$137,$U$147,$U$157),1)</f>
        <v>5</v>
      </c>
      <c r="H58" s="75">
        <f>SUM(D58+E58+F58+G58)</f>
        <v>20</v>
      </c>
      <c r="I58" s="102">
        <f>RANK(H58,($H$18,$H$28,$H$38,$H$48,$H$58,$H$68,$H$78,$H$88,$H$98,$H$108,$H$118,$H$128,$H$138,$H$148,$H$158),1)</f>
        <v>5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/>
    <row r="60" spans="1:21" ht="26.1" customHeight="1" thickTop="1" thickBot="1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26</v>
      </c>
      <c r="L60" s="32"/>
      <c r="M60" s="31"/>
      <c r="N60" s="92" t="s">
        <v>18</v>
      </c>
      <c r="O60" s="104"/>
      <c r="P60" s="93"/>
      <c r="Q60" s="94" t="s">
        <v>22</v>
      </c>
      <c r="R60" s="104"/>
      <c r="S60" s="33"/>
      <c r="T60" s="34" t="s">
        <v>23</v>
      </c>
      <c r="U60" s="35"/>
    </row>
    <row r="61" spans="1:21" ht="26.1" customHeight="1" thickTop="1" thickBot="1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19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24</v>
      </c>
      <c r="U61" s="45">
        <v>600</v>
      </c>
    </row>
    <row r="62" spans="1:21" ht="26.1" customHeight="1" thickBot="1">
      <c r="A62" s="46">
        <v>1</v>
      </c>
      <c r="B62" s="47"/>
      <c r="C62" s="81"/>
      <c r="D62" s="48">
        <v>1</v>
      </c>
      <c r="E62" s="48">
        <v>1</v>
      </c>
      <c r="F62" s="139" t="s">
        <v>15</v>
      </c>
      <c r="G62" s="139" t="s">
        <v>20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5</v>
      </c>
    </row>
    <row r="63" spans="1:21" ht="26.1" customHeight="1" thickTop="1">
      <c r="A63" s="53">
        <v>2</v>
      </c>
      <c r="B63" s="54"/>
      <c r="C63" s="82"/>
      <c r="D63" s="55">
        <v>1</v>
      </c>
      <c r="E63" s="55">
        <v>1</v>
      </c>
      <c r="F63" s="140"/>
      <c r="G63" s="140"/>
      <c r="H63" s="98"/>
      <c r="I63" s="21"/>
      <c r="J63" s="21"/>
      <c r="K63" s="49" t="s">
        <v>103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>
      <c r="A64" s="53">
        <v>3</v>
      </c>
      <c r="B64" s="57"/>
      <c r="C64" s="83"/>
      <c r="D64" s="55">
        <v>1</v>
      </c>
      <c r="E64" s="55">
        <v>1</v>
      </c>
      <c r="F64" s="140"/>
      <c r="G64" s="140"/>
      <c r="H64" s="98"/>
      <c r="I64" s="21"/>
      <c r="J64" s="21"/>
      <c r="K64" s="58" t="s">
        <v>104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>
      <c r="A65" s="53">
        <v>4</v>
      </c>
      <c r="B65" s="57"/>
      <c r="C65" s="83"/>
      <c r="D65" s="55">
        <v>1</v>
      </c>
      <c r="E65" s="55">
        <v>1</v>
      </c>
      <c r="F65" s="140"/>
      <c r="G65" s="140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>
      <c r="A66" s="62">
        <v>5</v>
      </c>
      <c r="B66" s="63"/>
      <c r="C66" s="84"/>
      <c r="D66" s="64">
        <v>1</v>
      </c>
      <c r="E66" s="64">
        <v>1</v>
      </c>
      <c r="F66" s="141"/>
      <c r="G66" s="141"/>
      <c r="H66" s="99"/>
      <c r="I66" s="21"/>
      <c r="J66" s="21"/>
      <c r="K66" s="21"/>
      <c r="L66" s="21"/>
      <c r="M66" s="21"/>
      <c r="N66" s="65" t="s">
        <v>25</v>
      </c>
      <c r="O66" s="108">
        <f>LARGE((O61:O65),1)+LARGE((O61:O65),2)+LARGE((O61:O65),3)+LARGE((O61:O65),4)</f>
        <v>4</v>
      </c>
      <c r="P66" s="24"/>
      <c r="Q66" s="65" t="s">
        <v>25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5</v>
      </c>
      <c r="P67" s="72"/>
      <c r="Q67" s="71" t="s">
        <v>6</v>
      </c>
      <c r="R67" s="111">
        <f>RANK(R66,($R$16,$R$26,$R$36,$R$46,$R$56,$R$66,$R$76,$R$86,$R$96,$R$106,$R$116,$R$126,$R$136,$R$146,$R$156),1)</f>
        <v>5</v>
      </c>
      <c r="S67" s="72"/>
      <c r="T67" s="26" t="s">
        <v>27</v>
      </c>
      <c r="U67" s="113">
        <f>O67+R67+U62</f>
        <v>15</v>
      </c>
    </row>
    <row r="68" spans="1:21" ht="26.1" customHeight="1" thickTop="1" thickBot="1">
      <c r="A68" s="60"/>
      <c r="B68" s="73" t="s">
        <v>21</v>
      </c>
      <c r="C68" s="87"/>
      <c r="D68" s="125">
        <f>RANK(D67,($D$17,$D$27,$D$37,$D$47,$D$57,$D$67,$D$77,$D$87,$D$97,$D$107,$D$117,$D$127,$D$137,$D$147,D$157),0)</f>
        <v>5</v>
      </c>
      <c r="E68" s="125">
        <f>RANK(E67,($E$17,$E$27,$E$37,$E$47,$E$57,$E$67,$E$77,$E$87,$E$97,$E$107,$E$117,$E$127,$E$137,$E$147,$E$157),0)</f>
        <v>5</v>
      </c>
      <c r="F68" s="74">
        <f>RANK(F67,($F$17,$F$27,$F$37,$F$47,$F$57,$F$67,$F$77,$F$87,$F$97,$F$107,$F$117,$F$127,$F$137,$F$147,$F$157),0)</f>
        <v>5</v>
      </c>
      <c r="G68" s="125">
        <f>RANK(G67,($U$17,$U$27,$U$37,$U$47,$U$57,$U$67,$U$77,$U$87,$U$97,$U$107,$U$117,$U$127,$U$137,$U$147,$U$157),1)</f>
        <v>5</v>
      </c>
      <c r="H68" s="75">
        <f>SUM(D68+E68+F68+G68)</f>
        <v>20</v>
      </c>
      <c r="I68" s="102">
        <f>RANK(H68,($H$18,$H$28,$H$38,$H$48,$H$58,$H$68,$H$78,$H$88,$H$98,$H$108,$H$118,$H$128,$H$138,$H$148,$H$158),1)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/>
    <row r="70" spans="1:21" ht="26.1" customHeight="1" thickTop="1" thickBot="1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26</v>
      </c>
      <c r="L70" s="32"/>
      <c r="M70" s="31"/>
      <c r="N70" s="92" t="s">
        <v>18</v>
      </c>
      <c r="O70" s="104"/>
      <c r="P70" s="93"/>
      <c r="Q70" s="94" t="s">
        <v>22</v>
      </c>
      <c r="R70" s="104"/>
      <c r="S70" s="33"/>
      <c r="T70" s="34" t="s">
        <v>23</v>
      </c>
      <c r="U70" s="35"/>
    </row>
    <row r="71" spans="1:21" ht="26.1" customHeight="1" thickTop="1" thickBot="1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19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24</v>
      </c>
      <c r="U71" s="45">
        <v>600</v>
      </c>
    </row>
    <row r="72" spans="1:21" ht="26.1" customHeight="1" thickBot="1">
      <c r="A72" s="46">
        <v>1</v>
      </c>
      <c r="B72" s="47"/>
      <c r="C72" s="81"/>
      <c r="D72" s="48">
        <v>1</v>
      </c>
      <c r="E72" s="48">
        <v>1</v>
      </c>
      <c r="F72" s="139" t="s">
        <v>15</v>
      </c>
      <c r="G72" s="139" t="s">
        <v>20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5</v>
      </c>
    </row>
    <row r="73" spans="1:21" ht="26.1" customHeight="1" thickTop="1">
      <c r="A73" s="53">
        <v>2</v>
      </c>
      <c r="B73" s="54"/>
      <c r="C73" s="82"/>
      <c r="D73" s="55">
        <v>1</v>
      </c>
      <c r="E73" s="55">
        <v>1</v>
      </c>
      <c r="F73" s="140"/>
      <c r="G73" s="140"/>
      <c r="H73" s="98"/>
      <c r="I73" s="21"/>
      <c r="J73" s="21"/>
      <c r="K73" s="49" t="s">
        <v>103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>
      <c r="A74" s="53">
        <v>3</v>
      </c>
      <c r="B74" s="57"/>
      <c r="C74" s="83"/>
      <c r="D74" s="55">
        <v>1</v>
      </c>
      <c r="E74" s="55">
        <v>1</v>
      </c>
      <c r="F74" s="140"/>
      <c r="G74" s="140"/>
      <c r="H74" s="98"/>
      <c r="I74" s="21"/>
      <c r="J74" s="21"/>
      <c r="K74" s="58" t="s">
        <v>104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>
      <c r="A75" s="53">
        <v>4</v>
      </c>
      <c r="B75" s="57"/>
      <c r="C75" s="83"/>
      <c r="D75" s="55">
        <v>1</v>
      </c>
      <c r="E75" s="55">
        <v>1</v>
      </c>
      <c r="F75" s="140"/>
      <c r="G75" s="140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>
      <c r="A76" s="62">
        <v>5</v>
      </c>
      <c r="B76" s="63"/>
      <c r="C76" s="84"/>
      <c r="D76" s="64">
        <v>1</v>
      </c>
      <c r="E76" s="64">
        <v>1</v>
      </c>
      <c r="F76" s="141"/>
      <c r="G76" s="141"/>
      <c r="H76" s="99"/>
      <c r="I76" s="21"/>
      <c r="J76" s="21"/>
      <c r="K76" s="21"/>
      <c r="L76" s="21"/>
      <c r="M76" s="21"/>
      <c r="N76" s="65" t="s">
        <v>25</v>
      </c>
      <c r="O76" s="108">
        <f>LARGE((O71:O75),1)+LARGE((O71:O75),2)+LARGE((O71:O75),3)+LARGE((O71:O75),4)</f>
        <v>4</v>
      </c>
      <c r="P76" s="24"/>
      <c r="Q76" s="65" t="s">
        <v>25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5</v>
      </c>
      <c r="P77" s="72"/>
      <c r="Q77" s="71" t="s">
        <v>6</v>
      </c>
      <c r="R77" s="111">
        <f>RANK(R76,($R$16,$R$26,$R$36,$R$46,$R$56,$R$66,$R$76,$R$86,$R$96,$R$106,$R$116,$R$126,$R$136,$R$146,$R$156),1)</f>
        <v>5</v>
      </c>
      <c r="S77" s="72"/>
      <c r="T77" s="26" t="s">
        <v>27</v>
      </c>
      <c r="U77" s="113">
        <f>O77+R77+U72</f>
        <v>15</v>
      </c>
    </row>
    <row r="78" spans="1:21" ht="26.1" customHeight="1" thickTop="1" thickBot="1">
      <c r="A78" s="60"/>
      <c r="B78" s="73" t="s">
        <v>21</v>
      </c>
      <c r="C78" s="87"/>
      <c r="D78" s="125">
        <f>RANK(D77,($D$17,$D$27,$D$37,$D$47,$D$57,$D$67,$D$77,$D$87,$D$97,$D$107,$D$117,$D$127,$D$137,$D$147,D$157),0)</f>
        <v>5</v>
      </c>
      <c r="E78" s="125">
        <f>RANK(E77,($E$17,$E$27,$E$37,$E$47,$E$57,$E$67,$E$77,$E$87,$E$97,$E$107,$E$117,$E$127,$E$137,$E$147,$E$157),0)</f>
        <v>5</v>
      </c>
      <c r="F78" s="74">
        <f>RANK(F77,($F$17,$F$27,$F$37,$F$47,$F$57,$F$67,$F$77,$F$87,$F$97,$F$107,$F$117,$F$127,$F$137,$F$147,$F$157),0)</f>
        <v>5</v>
      </c>
      <c r="G78" s="125">
        <f>RANK(G77,($U$17,$U$27,$U$37,$U$47,$U$57,$U$67,$U$77,$U$87,$U$97,$U$107,$U$117,$U$127,$U$137,$U$147,$U$157),1)</f>
        <v>5</v>
      </c>
      <c r="H78" s="75">
        <f>SUM(D78+E78+F78+G78)</f>
        <v>20</v>
      </c>
      <c r="I78" s="102">
        <f>RANK(H78,($H$18,$H$28,$H$38,$H$48,$H$58,$H$68,$H$78,$H$88,$H$98,$H$108,$H$118,$H$128,$H$138,$H$148,$H$158),1)</f>
        <v>5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/>
    <row r="80" spans="1:21" ht="26.1" customHeight="1" thickTop="1" thickBot="1">
      <c r="A80" s="26"/>
      <c r="B80" s="27" t="s">
        <v>46</v>
      </c>
      <c r="C80" s="78"/>
      <c r="D80" s="28"/>
      <c r="E80" s="28"/>
      <c r="F80" s="28"/>
      <c r="G80" s="29"/>
      <c r="H80" s="30"/>
      <c r="I80" s="31"/>
      <c r="J80" s="31"/>
      <c r="K80" s="91" t="s">
        <v>26</v>
      </c>
      <c r="L80" s="32"/>
      <c r="M80" s="31"/>
      <c r="N80" s="92" t="s">
        <v>18</v>
      </c>
      <c r="O80" s="104"/>
      <c r="P80" s="93"/>
      <c r="Q80" s="94" t="s">
        <v>22</v>
      </c>
      <c r="R80" s="104"/>
      <c r="S80" s="33"/>
      <c r="T80" s="34" t="s">
        <v>23</v>
      </c>
      <c r="U80" s="35"/>
    </row>
    <row r="81" spans="1:21" ht="26.1" customHeight="1" thickTop="1" thickBot="1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19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24</v>
      </c>
      <c r="U81" s="45">
        <v>600</v>
      </c>
    </row>
    <row r="82" spans="1:21" ht="26.1" customHeight="1" thickBot="1">
      <c r="A82" s="46">
        <v>1</v>
      </c>
      <c r="B82" s="47"/>
      <c r="C82" s="81"/>
      <c r="D82" s="48">
        <v>1</v>
      </c>
      <c r="E82" s="48">
        <v>1</v>
      </c>
      <c r="F82" s="139" t="s">
        <v>15</v>
      </c>
      <c r="G82" s="139" t="s">
        <v>20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5</v>
      </c>
    </row>
    <row r="83" spans="1:21" ht="26.1" customHeight="1" thickTop="1">
      <c r="A83" s="53">
        <v>2</v>
      </c>
      <c r="B83" s="54"/>
      <c r="C83" s="82"/>
      <c r="D83" s="55">
        <v>1</v>
      </c>
      <c r="E83" s="55">
        <v>1</v>
      </c>
      <c r="F83" s="140"/>
      <c r="G83" s="140"/>
      <c r="H83" s="98"/>
      <c r="I83" s="21"/>
      <c r="J83" s="21"/>
      <c r="K83" s="49" t="s">
        <v>103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>
      <c r="A84" s="53">
        <v>3</v>
      </c>
      <c r="B84" s="57"/>
      <c r="C84" s="83"/>
      <c r="D84" s="55">
        <v>1</v>
      </c>
      <c r="E84" s="55">
        <v>1</v>
      </c>
      <c r="F84" s="140"/>
      <c r="G84" s="140"/>
      <c r="H84" s="98"/>
      <c r="I84" s="21"/>
      <c r="J84" s="21"/>
      <c r="K84" s="58" t="s">
        <v>104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>
      <c r="A85" s="53">
        <v>4</v>
      </c>
      <c r="B85" s="57"/>
      <c r="C85" s="83"/>
      <c r="D85" s="55">
        <v>1</v>
      </c>
      <c r="E85" s="55">
        <v>1</v>
      </c>
      <c r="F85" s="140"/>
      <c r="G85" s="140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>
      <c r="A86" s="62">
        <v>5</v>
      </c>
      <c r="B86" s="63"/>
      <c r="C86" s="84"/>
      <c r="D86" s="64">
        <v>1</v>
      </c>
      <c r="E86" s="64">
        <v>1</v>
      </c>
      <c r="F86" s="141"/>
      <c r="G86" s="141"/>
      <c r="H86" s="99"/>
      <c r="I86" s="21"/>
      <c r="J86" s="21"/>
      <c r="K86" s="21"/>
      <c r="L86" s="21"/>
      <c r="M86" s="21"/>
      <c r="N86" s="65" t="s">
        <v>25</v>
      </c>
      <c r="O86" s="108">
        <f>LARGE((O81:O85),1)+LARGE((O81:O85),2)+LARGE((O81:O85),3)+LARGE((O81:O85),4)</f>
        <v>4</v>
      </c>
      <c r="P86" s="24"/>
      <c r="Q86" s="65" t="s">
        <v>25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15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5</v>
      </c>
      <c r="P87" s="72"/>
      <c r="Q87" s="71" t="s">
        <v>6</v>
      </c>
      <c r="R87" s="111">
        <f>RANK(R86,($R$16,$R$26,$R$36,$R$46,$R$56,$R$66,$R$76,$R$86,$R$96,$R$106,$R$116,$R$126,$R$136,$R$146,$R$156),1)</f>
        <v>5</v>
      </c>
      <c r="S87" s="72"/>
      <c r="T87" s="26" t="s">
        <v>27</v>
      </c>
      <c r="U87" s="113">
        <f>O87+R87+U82</f>
        <v>15</v>
      </c>
    </row>
    <row r="88" spans="1:21" ht="26.1" customHeight="1" thickTop="1" thickBot="1">
      <c r="A88" s="60"/>
      <c r="B88" s="73" t="s">
        <v>21</v>
      </c>
      <c r="C88" s="87"/>
      <c r="D88" s="125">
        <f>RANK(D87,($D$17,$D$27,$D$37,$D$47,$D$57,$D$67,$D$77,$D$87,$D$97,$D$107,$D$117,$D$127,$D$137,$D$147,D$157),0)</f>
        <v>5</v>
      </c>
      <c r="E88" s="125">
        <f>RANK(E87,($E$17,$E$27,$E$37,$E$47,$E$57,$E$67,$E$77,$E$87,$E$97,$E$107,$E$117,$E$127,$E$137,$E$147,$E$157),0)</f>
        <v>5</v>
      </c>
      <c r="F88" s="74">
        <f>RANK(F87,($F$17,$F$27,$F$37,$F$47,$F$57,$F$67,$F$77,$F$87,$F$97,$F$107,$F$117,$F$127,$F$137,$F$147,$F$157),0)</f>
        <v>5</v>
      </c>
      <c r="G88" s="125">
        <f>RANK(G87,($U$17,$U$27,$U$37,$U$47,$U$57,$U$67,$U$77,$U$87,$U$97,$U$107,$U$117,$U$127,$U$137,$U$147,$U$157),1)</f>
        <v>5</v>
      </c>
      <c r="H88" s="75">
        <f>SUM(D88+E88+F88+G88)</f>
        <v>20</v>
      </c>
      <c r="I88" s="102">
        <f>RANK(H88,($H$18,$H$28,$H$38,$H$48,$H$58,$H$68,$H$78,$H$88,$H$98,$H$108,$H$118,$H$128,$H$138,$H$148,$H$158),1)</f>
        <v>5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/>
    <row r="90" spans="1:21" ht="26.1" customHeight="1" thickTop="1" thickBot="1">
      <c r="A90" s="26"/>
      <c r="B90" s="27" t="s">
        <v>46</v>
      </c>
      <c r="C90" s="78"/>
      <c r="D90" s="28"/>
      <c r="E90" s="28"/>
      <c r="F90" s="28"/>
      <c r="G90" s="29"/>
      <c r="H90" s="30"/>
      <c r="I90" s="31"/>
      <c r="J90" s="31"/>
      <c r="K90" s="91" t="s">
        <v>26</v>
      </c>
      <c r="L90" s="32"/>
      <c r="M90" s="31"/>
      <c r="N90" s="92" t="s">
        <v>18</v>
      </c>
      <c r="O90" s="104"/>
      <c r="P90" s="93"/>
      <c r="Q90" s="94" t="s">
        <v>22</v>
      </c>
      <c r="R90" s="104"/>
      <c r="S90" s="33"/>
      <c r="T90" s="34" t="s">
        <v>23</v>
      </c>
      <c r="U90" s="35"/>
    </row>
    <row r="91" spans="1:21" ht="26.1" customHeight="1" thickTop="1" thickBot="1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19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24</v>
      </c>
      <c r="U91" s="45">
        <v>600</v>
      </c>
    </row>
    <row r="92" spans="1:21" ht="26.1" customHeight="1" thickBot="1">
      <c r="A92" s="46">
        <v>1</v>
      </c>
      <c r="B92" s="47"/>
      <c r="C92" s="81"/>
      <c r="D92" s="48">
        <v>1</v>
      </c>
      <c r="E92" s="48">
        <v>1</v>
      </c>
      <c r="F92" s="139" t="s">
        <v>15</v>
      </c>
      <c r="G92" s="139" t="s">
        <v>20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5</v>
      </c>
    </row>
    <row r="93" spans="1:21" ht="26.1" customHeight="1" thickTop="1">
      <c r="A93" s="53">
        <v>2</v>
      </c>
      <c r="B93" s="54"/>
      <c r="C93" s="82"/>
      <c r="D93" s="55">
        <v>1</v>
      </c>
      <c r="E93" s="55">
        <v>1</v>
      </c>
      <c r="F93" s="140"/>
      <c r="G93" s="140"/>
      <c r="H93" s="98"/>
      <c r="I93" s="21"/>
      <c r="J93" s="21"/>
      <c r="K93" s="49" t="s">
        <v>103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>
      <c r="A94" s="53">
        <v>3</v>
      </c>
      <c r="B94" s="57"/>
      <c r="C94" s="83"/>
      <c r="D94" s="55">
        <v>1</v>
      </c>
      <c r="E94" s="55">
        <v>1</v>
      </c>
      <c r="F94" s="140"/>
      <c r="G94" s="140"/>
      <c r="H94" s="98"/>
      <c r="I94" s="21"/>
      <c r="J94" s="21"/>
      <c r="K94" s="58" t="s">
        <v>104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>
      <c r="A95" s="53">
        <v>4</v>
      </c>
      <c r="B95" s="57"/>
      <c r="C95" s="83"/>
      <c r="D95" s="55">
        <v>1</v>
      </c>
      <c r="E95" s="55">
        <v>1</v>
      </c>
      <c r="F95" s="140"/>
      <c r="G95" s="140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>
      <c r="A96" s="62">
        <v>5</v>
      </c>
      <c r="B96" s="63"/>
      <c r="C96" s="84"/>
      <c r="D96" s="64">
        <v>1</v>
      </c>
      <c r="E96" s="64">
        <v>1</v>
      </c>
      <c r="F96" s="141"/>
      <c r="G96" s="141"/>
      <c r="H96" s="99"/>
      <c r="I96" s="21"/>
      <c r="J96" s="21"/>
      <c r="K96" s="21"/>
      <c r="L96" s="21"/>
      <c r="M96" s="21"/>
      <c r="N96" s="65" t="s">
        <v>25</v>
      </c>
      <c r="O96" s="108">
        <f>LARGE((O91:O95),1)+LARGE((O91:O95),2)+LARGE((O91:O95),3)+LARGE((O91:O95),4)</f>
        <v>4</v>
      </c>
      <c r="P96" s="24"/>
      <c r="Q96" s="65" t="s">
        <v>25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15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5</v>
      </c>
      <c r="P97" s="72"/>
      <c r="Q97" s="71" t="s">
        <v>6</v>
      </c>
      <c r="R97" s="111">
        <f>RANK(R96,($R$16,$R$26,$R$36,$R$46,$R$56,$R$66,$R$76,$R$86,$R$96,$R$106,$R$116,$R$126,$R$136,$R$146,$R$156),1)</f>
        <v>5</v>
      </c>
      <c r="S97" s="72"/>
      <c r="T97" s="26" t="s">
        <v>27</v>
      </c>
      <c r="U97" s="113">
        <f>O97+R97+U92</f>
        <v>15</v>
      </c>
    </row>
    <row r="98" spans="1:21" ht="26.1" customHeight="1" thickTop="1" thickBot="1">
      <c r="A98" s="60"/>
      <c r="B98" s="73" t="s">
        <v>21</v>
      </c>
      <c r="C98" s="87"/>
      <c r="D98" s="125">
        <f>RANK(D97,($D$17,$D$27,$D$37,$D$47,$D$57,$D$67,$D$77,$D$87,$D$97,$D$107,$D$117,$D$127,$D$137,$D$147,D$157),0)</f>
        <v>5</v>
      </c>
      <c r="E98" s="125">
        <f>RANK(E97,($E$17,$E$27,$E$37,$E$47,$E$57,$E$67,$E$77,$E$87,$E$97,$E$107,$E$117,$E$127,$E$137,$E$147,$E$157),0)</f>
        <v>5</v>
      </c>
      <c r="F98" s="74">
        <f>RANK(F97,($F$17,$F$27,$F$37,$F$47,$F$57,$F$67,$F$77,$F$87,$F$97,$F$107,$F$117,$F$127,$F$137,$F$147,$F$157),0)</f>
        <v>5</v>
      </c>
      <c r="G98" s="125">
        <f>RANK(G97,($U$17,$U$27,$U$37,$U$47,$U$57,$U$67,$U$77,$U$87,$U$97,$U$107,$U$117,$U$127,$U$137,$U$147,$U$157),1)</f>
        <v>5</v>
      </c>
      <c r="H98" s="75">
        <f>SUM(D98+E98+F98+G98)</f>
        <v>20</v>
      </c>
      <c r="I98" s="102">
        <f>RANK(H98,($H$18,$H$28,$H$38,$H$48,$H$58,$H$68,$H$78,$H$88,$H$98,$H$108,$H$118,$H$128,$H$138,$H$148,$H$158),1)</f>
        <v>5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/>
    <row r="100" spans="1:21" ht="26.1" customHeight="1" thickTop="1" thickBot="1">
      <c r="A100" s="26"/>
      <c r="B100" s="27" t="s">
        <v>46</v>
      </c>
      <c r="C100" s="78"/>
      <c r="D100" s="28"/>
      <c r="E100" s="28"/>
      <c r="F100" s="28"/>
      <c r="G100" s="29"/>
      <c r="H100" s="30"/>
      <c r="I100" s="31"/>
      <c r="J100" s="31"/>
      <c r="K100" s="91" t="s">
        <v>26</v>
      </c>
      <c r="L100" s="32"/>
      <c r="M100" s="31"/>
      <c r="N100" s="92" t="s">
        <v>18</v>
      </c>
      <c r="O100" s="104"/>
      <c r="P100" s="93"/>
      <c r="Q100" s="94" t="s">
        <v>22</v>
      </c>
      <c r="R100" s="104"/>
      <c r="S100" s="33"/>
      <c r="T100" s="34" t="s">
        <v>23</v>
      </c>
      <c r="U100" s="35"/>
    </row>
    <row r="101" spans="1:21" ht="26.1" customHeight="1" thickTop="1" thickBot="1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19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24</v>
      </c>
      <c r="U101" s="45">
        <v>600</v>
      </c>
    </row>
    <row r="102" spans="1:21" ht="26.1" customHeight="1" thickBot="1">
      <c r="A102" s="46">
        <v>1</v>
      </c>
      <c r="B102" s="47"/>
      <c r="C102" s="81"/>
      <c r="D102" s="48">
        <v>1</v>
      </c>
      <c r="E102" s="48">
        <v>1</v>
      </c>
      <c r="F102" s="139" t="s">
        <v>15</v>
      </c>
      <c r="G102" s="139" t="s">
        <v>20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5</v>
      </c>
    </row>
    <row r="103" spans="1:21" ht="26.1" customHeight="1" thickTop="1">
      <c r="A103" s="53">
        <v>2</v>
      </c>
      <c r="B103" s="54"/>
      <c r="C103" s="82"/>
      <c r="D103" s="55">
        <v>1</v>
      </c>
      <c r="E103" s="55">
        <v>1</v>
      </c>
      <c r="F103" s="140"/>
      <c r="G103" s="140"/>
      <c r="H103" s="98"/>
      <c r="I103" s="21"/>
      <c r="J103" s="21"/>
      <c r="K103" s="49" t="s">
        <v>103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>
      <c r="A104" s="53">
        <v>3</v>
      </c>
      <c r="B104" s="57"/>
      <c r="C104" s="83"/>
      <c r="D104" s="55">
        <v>1</v>
      </c>
      <c r="E104" s="55">
        <v>1</v>
      </c>
      <c r="F104" s="140"/>
      <c r="G104" s="140"/>
      <c r="H104" s="98"/>
      <c r="I104" s="21"/>
      <c r="J104" s="21"/>
      <c r="K104" s="58" t="s">
        <v>104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>
      <c r="A105" s="53">
        <v>4</v>
      </c>
      <c r="B105" s="57"/>
      <c r="C105" s="83"/>
      <c r="D105" s="55">
        <v>1</v>
      </c>
      <c r="E105" s="55">
        <v>1</v>
      </c>
      <c r="F105" s="140"/>
      <c r="G105" s="140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>
      <c r="A106" s="62">
        <v>5</v>
      </c>
      <c r="B106" s="63"/>
      <c r="C106" s="84"/>
      <c r="D106" s="64">
        <v>1</v>
      </c>
      <c r="E106" s="64">
        <v>1</v>
      </c>
      <c r="F106" s="141"/>
      <c r="G106" s="141"/>
      <c r="H106" s="99"/>
      <c r="I106" s="21"/>
      <c r="J106" s="21"/>
      <c r="K106" s="21"/>
      <c r="L106" s="21"/>
      <c r="M106" s="21"/>
      <c r="N106" s="65" t="s">
        <v>25</v>
      </c>
      <c r="O106" s="108">
        <f>LARGE((O101:O105),1)+LARGE((O101:O105),2)+LARGE((O101:O105),3)+LARGE((O101:O105),4)</f>
        <v>4</v>
      </c>
      <c r="P106" s="24"/>
      <c r="Q106" s="65" t="s">
        <v>25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15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5</v>
      </c>
      <c r="P107" s="72"/>
      <c r="Q107" s="71" t="s">
        <v>6</v>
      </c>
      <c r="R107" s="111">
        <f>RANK(R106,($R$16,$R$26,$R$36,$R$46,$R$56,$R$66,$R$76,$R$86,$R$96,$R$106,$R$116,$R$126,$R$136,$R$146,$R$156),1)</f>
        <v>5</v>
      </c>
      <c r="S107" s="72"/>
      <c r="T107" s="26" t="s">
        <v>27</v>
      </c>
      <c r="U107" s="113">
        <f>O107+R107+U102</f>
        <v>15</v>
      </c>
    </row>
    <row r="108" spans="1:21" ht="26.1" customHeight="1" thickTop="1" thickBot="1">
      <c r="A108" s="60"/>
      <c r="B108" s="73" t="s">
        <v>21</v>
      </c>
      <c r="C108" s="87"/>
      <c r="D108" s="125">
        <f>RANK(D107,($D$17,$D$27,$D$37,$D$47,$D$57,$D$67,$D$77,$D$87,$D$97,$D$107,$D$117,$D$127,$D$137,$D$147,D$157),0)</f>
        <v>5</v>
      </c>
      <c r="E108" s="125">
        <f>RANK(E107,($E$17,$E$27,$E$37,$E$47,$E$57,$E$67,$E$77,$E$87,$E$97,$E$107,$E$117,$E$127,$E$137,$E$147,$E$157),0)</f>
        <v>5</v>
      </c>
      <c r="F108" s="74">
        <f>RANK(F107,($F$17,$F$27,$F$37,$F$47,$F$57,$F$67,$F$77,$F$87,$F$97,$F$107,$F$117,$F$127,$F$137,$F$147,$F$157),0)</f>
        <v>5</v>
      </c>
      <c r="G108" s="125">
        <f>RANK(G107,($U$17,$U$27,$U$37,$U$47,$U$57,$U$67,$U$77,$U$87,$U$97,$U$107,$U$117,$U$127,$U$137,$U$147,$U$157),1)</f>
        <v>5</v>
      </c>
      <c r="H108" s="75">
        <f>SUM(D108+E108+F108+G108)</f>
        <v>20</v>
      </c>
      <c r="I108" s="102">
        <f>RANK(H108,($H$18,$H$28,$H$38,$H$48,$H$58,$H$68,$H$78,$H$88,$H$98,$H$108,$H$118,$H$128,$H$138,$H$148,$H$158),1)</f>
        <v>5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/>
    <row r="110" spans="1:21" ht="26.1" customHeight="1" thickTop="1" thickBot="1">
      <c r="A110" s="26"/>
      <c r="B110" s="27" t="s">
        <v>46</v>
      </c>
      <c r="C110" s="78"/>
      <c r="D110" s="28"/>
      <c r="E110" s="28"/>
      <c r="F110" s="28"/>
      <c r="G110" s="29"/>
      <c r="H110" s="30"/>
      <c r="I110" s="31"/>
      <c r="J110" s="31"/>
      <c r="K110" s="91" t="s">
        <v>26</v>
      </c>
      <c r="L110" s="32"/>
      <c r="M110" s="31"/>
      <c r="N110" s="92" t="s">
        <v>18</v>
      </c>
      <c r="O110" s="104"/>
      <c r="P110" s="93"/>
      <c r="Q110" s="94" t="s">
        <v>22</v>
      </c>
      <c r="R110" s="104"/>
      <c r="S110" s="33"/>
      <c r="T110" s="34" t="s">
        <v>23</v>
      </c>
      <c r="U110" s="35"/>
    </row>
    <row r="111" spans="1:21" ht="26.1" customHeight="1" thickTop="1" thickBot="1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19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24</v>
      </c>
      <c r="U111" s="45">
        <v>600</v>
      </c>
    </row>
    <row r="112" spans="1:21" ht="26.1" customHeight="1" thickBot="1">
      <c r="A112" s="46">
        <v>1</v>
      </c>
      <c r="B112" s="47"/>
      <c r="C112" s="81"/>
      <c r="D112" s="48">
        <v>1</v>
      </c>
      <c r="E112" s="48">
        <v>1</v>
      </c>
      <c r="F112" s="139" t="s">
        <v>15</v>
      </c>
      <c r="G112" s="139" t="s">
        <v>20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5</v>
      </c>
    </row>
    <row r="113" spans="1:21" ht="26.1" customHeight="1" thickTop="1">
      <c r="A113" s="53">
        <v>2</v>
      </c>
      <c r="B113" s="54"/>
      <c r="C113" s="82"/>
      <c r="D113" s="55">
        <v>1</v>
      </c>
      <c r="E113" s="55">
        <v>1</v>
      </c>
      <c r="F113" s="140"/>
      <c r="G113" s="140"/>
      <c r="H113" s="98"/>
      <c r="I113" s="21"/>
      <c r="J113" s="21"/>
      <c r="K113" s="49" t="s">
        <v>103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>
      <c r="A114" s="53">
        <v>3</v>
      </c>
      <c r="B114" s="57"/>
      <c r="C114" s="83"/>
      <c r="D114" s="55">
        <v>1</v>
      </c>
      <c r="E114" s="55">
        <v>1</v>
      </c>
      <c r="F114" s="140"/>
      <c r="G114" s="140"/>
      <c r="H114" s="98"/>
      <c r="I114" s="21"/>
      <c r="J114" s="21"/>
      <c r="K114" s="58" t="s">
        <v>104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>
      <c r="A115" s="53">
        <v>4</v>
      </c>
      <c r="B115" s="57"/>
      <c r="C115" s="83"/>
      <c r="D115" s="55">
        <v>1</v>
      </c>
      <c r="E115" s="55">
        <v>1</v>
      </c>
      <c r="F115" s="140"/>
      <c r="G115" s="140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>
      <c r="A116" s="62">
        <v>5</v>
      </c>
      <c r="B116" s="63"/>
      <c r="C116" s="84"/>
      <c r="D116" s="64">
        <v>1</v>
      </c>
      <c r="E116" s="64">
        <v>1</v>
      </c>
      <c r="F116" s="141"/>
      <c r="G116" s="141"/>
      <c r="H116" s="99"/>
      <c r="I116" s="21"/>
      <c r="J116" s="21"/>
      <c r="K116" s="21"/>
      <c r="L116" s="21"/>
      <c r="M116" s="21"/>
      <c r="N116" s="65" t="s">
        <v>25</v>
      </c>
      <c r="O116" s="108">
        <f>LARGE((O111:O115),1)+LARGE((O111:O115),2)+LARGE((O111:O115),3)+LARGE((O111:O115),4)</f>
        <v>4</v>
      </c>
      <c r="P116" s="24"/>
      <c r="Q116" s="65" t="s">
        <v>25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15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5</v>
      </c>
      <c r="P117" s="72"/>
      <c r="Q117" s="71" t="s">
        <v>6</v>
      </c>
      <c r="R117" s="111">
        <f>RANK(R116,($R$16,$R$26,$R$36,$R$46,$R$56,$R$66,$R$76,$R$86,$R$96,$R$106,$R$116,$R$126,$R$136,$R$146,$R$156),1)</f>
        <v>5</v>
      </c>
      <c r="S117" s="72"/>
      <c r="T117" s="26" t="s">
        <v>27</v>
      </c>
      <c r="U117" s="113">
        <f>O117+R117+U112</f>
        <v>15</v>
      </c>
    </row>
    <row r="118" spans="1:21" ht="26.1" customHeight="1" thickTop="1" thickBot="1">
      <c r="A118" s="60"/>
      <c r="B118" s="73" t="s">
        <v>21</v>
      </c>
      <c r="C118" s="87"/>
      <c r="D118" s="125">
        <f>RANK(D117,($D$17,$D$27,$D$37,$D$47,$D$57,$D$67,$D$77,$D$87,$D$97,$D$107,$D$117,$D$127,$D$137,$D$147,D$157),0)</f>
        <v>5</v>
      </c>
      <c r="E118" s="125">
        <f>RANK(E117,($E$17,$E$27,$E$37,$E$47,$E$57,$E$67,$E$77,$E$87,$E$97,$E$107,$E$117,$E$127,$E$137,$E$147,$E$157),0)</f>
        <v>5</v>
      </c>
      <c r="F118" s="74">
        <f>RANK(F117,($F$17,$F$27,$F$37,$F$47,$F$57,$F$67,$F$77,$F$87,$F$97,$F$107,$F$117,$F$127,$F$137,$F$147,$F$157),0)</f>
        <v>5</v>
      </c>
      <c r="G118" s="125">
        <f>RANK(G117,($U$17,$U$27,$U$37,$U$47,$U$57,$U$67,$U$77,$U$87,$U$97,$U$107,$U$117,$U$127,$U$137,$U$147,$U$157),1)</f>
        <v>5</v>
      </c>
      <c r="H118" s="75">
        <f>SUM(D118+E118+F118+G118)</f>
        <v>20</v>
      </c>
      <c r="I118" s="102">
        <f>RANK(H118,($H$18,$H$28,$H$38,$H$48,$H$58,$H$68,$H$78,$H$88,$H$98,$H$108,$H$118,$H$128,$H$138,$H$148,$H$158),1)</f>
        <v>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/>
    <row r="120" spans="1:21" ht="26.1" customHeight="1" thickTop="1" thickBot="1">
      <c r="A120" s="26"/>
      <c r="B120" s="27" t="s">
        <v>44</v>
      </c>
      <c r="C120" s="78"/>
      <c r="D120" s="28"/>
      <c r="E120" s="28"/>
      <c r="F120" s="28"/>
      <c r="G120" s="29"/>
      <c r="H120" s="30"/>
      <c r="I120" s="31"/>
      <c r="J120" s="31"/>
      <c r="K120" s="91" t="s">
        <v>26</v>
      </c>
      <c r="L120" s="32"/>
      <c r="M120" s="31"/>
      <c r="N120" s="92" t="s">
        <v>18</v>
      </c>
      <c r="O120" s="104"/>
      <c r="P120" s="93"/>
      <c r="Q120" s="94" t="s">
        <v>22</v>
      </c>
      <c r="R120" s="104"/>
      <c r="S120" s="33"/>
      <c r="T120" s="34" t="s">
        <v>23</v>
      </c>
      <c r="U120" s="35"/>
    </row>
    <row r="121" spans="1:21" ht="26.1" customHeight="1" thickTop="1" thickBot="1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19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24</v>
      </c>
      <c r="U121" s="45">
        <v>600</v>
      </c>
    </row>
    <row r="122" spans="1:21" ht="26.1" customHeight="1" thickBot="1">
      <c r="A122" s="46">
        <v>1</v>
      </c>
      <c r="B122" s="47"/>
      <c r="C122" s="81"/>
      <c r="D122" s="48">
        <v>1</v>
      </c>
      <c r="E122" s="48">
        <v>1</v>
      </c>
      <c r="F122" s="139" t="s">
        <v>15</v>
      </c>
      <c r="G122" s="139" t="s">
        <v>20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5</v>
      </c>
    </row>
    <row r="123" spans="1:21" ht="26.1" customHeight="1" thickTop="1">
      <c r="A123" s="53">
        <v>2</v>
      </c>
      <c r="B123" s="54"/>
      <c r="C123" s="82"/>
      <c r="D123" s="55">
        <v>1</v>
      </c>
      <c r="E123" s="55">
        <v>1</v>
      </c>
      <c r="F123" s="140"/>
      <c r="G123" s="140"/>
      <c r="H123" s="98"/>
      <c r="I123" s="21"/>
      <c r="J123" s="21"/>
      <c r="K123" s="49" t="s">
        <v>103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>
      <c r="A124" s="53">
        <v>3</v>
      </c>
      <c r="B124" s="57"/>
      <c r="C124" s="83"/>
      <c r="D124" s="55">
        <v>1</v>
      </c>
      <c r="E124" s="55">
        <v>1</v>
      </c>
      <c r="F124" s="140"/>
      <c r="G124" s="140"/>
      <c r="H124" s="98"/>
      <c r="I124" s="21"/>
      <c r="J124" s="21"/>
      <c r="K124" s="58" t="s">
        <v>104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>
      <c r="A125" s="53">
        <v>4</v>
      </c>
      <c r="B125" s="57"/>
      <c r="C125" s="83"/>
      <c r="D125" s="55">
        <v>1</v>
      </c>
      <c r="E125" s="55">
        <v>1</v>
      </c>
      <c r="F125" s="140"/>
      <c r="G125" s="140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>
      <c r="A126" s="62">
        <v>5</v>
      </c>
      <c r="B126" s="63"/>
      <c r="C126" s="84"/>
      <c r="D126" s="64">
        <v>1</v>
      </c>
      <c r="E126" s="64">
        <v>1</v>
      </c>
      <c r="F126" s="141"/>
      <c r="G126" s="141"/>
      <c r="H126" s="99"/>
      <c r="I126" s="21"/>
      <c r="J126" s="21"/>
      <c r="K126" s="21"/>
      <c r="L126" s="21"/>
      <c r="M126" s="21"/>
      <c r="N126" s="65" t="s">
        <v>25</v>
      </c>
      <c r="O126" s="119">
        <f>LARGE((O121:O125),1)+LARGE((O121:O125),2)+LARGE((O121:O125),3)+LARGE((O121:O125),4)</f>
        <v>4</v>
      </c>
      <c r="P126" s="24"/>
      <c r="Q126" s="65" t="s">
        <v>25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15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5</v>
      </c>
      <c r="P127" s="72"/>
      <c r="Q127" s="71" t="s">
        <v>6</v>
      </c>
      <c r="R127" s="111">
        <f>RANK(R126,($R$16,$R$26,$R$36,$R$46,$R$56,$R$66,$R$76,$R$86,$R$96,$R$106,$R$116,$R$126,$R$136,$R$146,$R$156),1)</f>
        <v>5</v>
      </c>
      <c r="S127" s="72"/>
      <c r="T127" s="26" t="s">
        <v>27</v>
      </c>
      <c r="U127" s="124">
        <f>O127+R127+U122</f>
        <v>15</v>
      </c>
    </row>
    <row r="128" spans="1:21" ht="26.1" customHeight="1" thickTop="1" thickBot="1">
      <c r="A128" s="60"/>
      <c r="B128" s="73" t="s">
        <v>21</v>
      </c>
      <c r="C128" s="87"/>
      <c r="D128" s="125">
        <f>RANK(D127,($D$17,$D$27,$D$37,$D$47,$D$57,$D$67,$D$77,$D$87,$D$97,$D$107,$D$117,$D$127,$D$137,$D$147,D$157),0)</f>
        <v>5</v>
      </c>
      <c r="E128" s="125">
        <f>RANK(E127,($E$17,$E$27,$E$37,$E$47,$E$57,$E$67,$E$77,$E$87,$E$97,$E$107,$E$117,$E$127,$E$137,$E$147,$E$157),0)</f>
        <v>5</v>
      </c>
      <c r="F128" s="74">
        <f>RANK(F127,($F$17,$F$27,$F$37,$F$47,$F$57,$F$67,$F$77,$F$87,$F$97,$F$107,$F$117,$F$127,$F$137,$F$147,$F$157),0)</f>
        <v>5</v>
      </c>
      <c r="G128" s="125">
        <f>RANK(G127,($U$17,$U$27,$U$37,$U$47,$U$57,$U$67,$U$77,$U$87,$U$97,$U$107,$U$117,$U$127,$U$137,$U$147,$U$157),1)</f>
        <v>5</v>
      </c>
      <c r="H128" s="126">
        <f>SUM(D128+E128+F128+G128)</f>
        <v>20</v>
      </c>
      <c r="I128" s="102">
        <f>RANK(H128,($H$18,$H$28,$H$38,$H$48,$H$58,$H$68,$H$78,$H$88,$H$98,$H$108,$H$118,$H$128,$H$138,$H$148,$H$158),1)</f>
        <v>5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/>
    <row r="130" spans="1:21" ht="26.1" customHeight="1" thickTop="1" thickBot="1">
      <c r="A130" s="26"/>
      <c r="B130" s="27" t="s">
        <v>46</v>
      </c>
      <c r="C130" s="78"/>
      <c r="D130" s="28"/>
      <c r="E130" s="28"/>
      <c r="F130" s="28"/>
      <c r="G130" s="29"/>
      <c r="H130" s="30"/>
      <c r="I130" s="31"/>
      <c r="J130" s="31"/>
      <c r="K130" s="91" t="s">
        <v>26</v>
      </c>
      <c r="L130" s="32"/>
      <c r="M130" s="31"/>
      <c r="N130" s="92" t="s">
        <v>18</v>
      </c>
      <c r="O130" s="104"/>
      <c r="P130" s="93"/>
      <c r="Q130" s="94" t="s">
        <v>22</v>
      </c>
      <c r="R130" s="104"/>
      <c r="S130" s="33"/>
      <c r="T130" s="34" t="s">
        <v>23</v>
      </c>
      <c r="U130" s="35"/>
    </row>
    <row r="131" spans="1:21" ht="26.1" customHeight="1" thickTop="1" thickBot="1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19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24</v>
      </c>
      <c r="U131" s="45">
        <v>600</v>
      </c>
    </row>
    <row r="132" spans="1:21" ht="26.1" customHeight="1" thickBot="1">
      <c r="A132" s="46">
        <v>1</v>
      </c>
      <c r="B132" s="47"/>
      <c r="C132" s="81"/>
      <c r="D132" s="48">
        <v>1</v>
      </c>
      <c r="E132" s="48">
        <v>1</v>
      </c>
      <c r="F132" s="139" t="s">
        <v>15</v>
      </c>
      <c r="G132" s="139" t="s">
        <v>20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5</v>
      </c>
    </row>
    <row r="133" spans="1:21" ht="26.1" customHeight="1" thickTop="1">
      <c r="A133" s="53">
        <v>2</v>
      </c>
      <c r="B133" s="54"/>
      <c r="C133" s="82"/>
      <c r="D133" s="55">
        <v>1</v>
      </c>
      <c r="E133" s="55">
        <v>1</v>
      </c>
      <c r="F133" s="140"/>
      <c r="G133" s="140"/>
      <c r="H133" s="98"/>
      <c r="I133" s="21"/>
      <c r="J133" s="21"/>
      <c r="K133" s="49" t="s">
        <v>103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>
      <c r="A134" s="53">
        <v>3</v>
      </c>
      <c r="B134" s="57"/>
      <c r="C134" s="83"/>
      <c r="D134" s="55">
        <v>1</v>
      </c>
      <c r="E134" s="55">
        <v>1</v>
      </c>
      <c r="F134" s="140"/>
      <c r="G134" s="140"/>
      <c r="H134" s="98"/>
      <c r="I134" s="21"/>
      <c r="J134" s="21"/>
      <c r="K134" s="58" t="s">
        <v>104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>
      <c r="A135" s="53">
        <v>4</v>
      </c>
      <c r="B135" s="57"/>
      <c r="C135" s="83"/>
      <c r="D135" s="55">
        <v>1</v>
      </c>
      <c r="E135" s="55">
        <v>1</v>
      </c>
      <c r="F135" s="140"/>
      <c r="G135" s="140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>
      <c r="A136" s="62">
        <v>5</v>
      </c>
      <c r="B136" s="63"/>
      <c r="C136" s="84"/>
      <c r="D136" s="64">
        <v>1</v>
      </c>
      <c r="E136" s="64">
        <v>1</v>
      </c>
      <c r="F136" s="141"/>
      <c r="G136" s="141"/>
      <c r="H136" s="99"/>
      <c r="I136" s="21"/>
      <c r="J136" s="21"/>
      <c r="K136" s="21"/>
      <c r="L136" s="21"/>
      <c r="M136" s="21"/>
      <c r="N136" s="65" t="s">
        <v>25</v>
      </c>
      <c r="O136" s="119">
        <f>LARGE((O131:O135),1)+LARGE((O131:O135),2)+LARGE((O131:O135),3)+LARGE((O131:O135),4)</f>
        <v>4</v>
      </c>
      <c r="P136" s="24"/>
      <c r="Q136" s="65" t="s">
        <v>25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15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5</v>
      </c>
      <c r="P137" s="72"/>
      <c r="Q137" s="71" t="s">
        <v>6</v>
      </c>
      <c r="R137" s="111">
        <f>RANK(R136,($R$16,$R$26,$R$36,$R$46,$R$56,$R$66,$R$76,$R$86,$R$96,$R$106,$R$116,$R$126,$R$136,$R$146,$R$156),1)</f>
        <v>5</v>
      </c>
      <c r="S137" s="72"/>
      <c r="T137" s="26" t="s">
        <v>27</v>
      </c>
      <c r="U137" s="124">
        <f>O137+R137+U132</f>
        <v>15</v>
      </c>
    </row>
    <row r="138" spans="1:21" ht="26.1" customHeight="1" thickTop="1" thickBot="1">
      <c r="A138" s="60"/>
      <c r="B138" s="73" t="s">
        <v>21</v>
      </c>
      <c r="C138" s="87"/>
      <c r="D138" s="125">
        <f>RANK(D137,($D$17,$D$27,$D$37,$D$47,$D$57,$D$67,$D$77,$D$87,$D$97,$D$107,$D$117,$D$127,$D$137,$D$147,D$157),0)</f>
        <v>5</v>
      </c>
      <c r="E138" s="125">
        <f>RANK(E137,($E$17,$E$27,$E$37,$E$47,$E$57,$E$67,$E$77,$E$87,$E$97,$E$107,$E$117,$E$127,$E$137,$E$147,$E$157),0)</f>
        <v>5</v>
      </c>
      <c r="F138" s="74">
        <f>RANK(F137,($F$17,$F$27,$F$37,$F$47,$F$57,$F$67,$F$77,$F$87,$F$97,$F$107,$F$117,$F$127,$F$137,$F$147,$F$157),0)</f>
        <v>5</v>
      </c>
      <c r="G138" s="125">
        <f>RANK(G137,($U$17,$U$27,$U$37,$U$47,$U$57,$U$67,$U$77,$U$87,$U$97,$U$107,$U$117,$U$127,$U$137,$U$147,$U$157),1)</f>
        <v>5</v>
      </c>
      <c r="H138" s="126">
        <f>SUM(D138+E138+F138+G138)</f>
        <v>20</v>
      </c>
      <c r="I138" s="102">
        <f>RANK(H138,($H$18,$H$28,$H$38,$H$48,$H$58,$H$68,$H$78,$H$88,$H$98,$H$108,$H$118,$H$128,$H$138,$H$148,$H$158),1)</f>
        <v>5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/>
    <row r="140" spans="1:21" ht="26.1" customHeight="1" thickTop="1" thickBot="1">
      <c r="A140" s="26"/>
      <c r="B140" s="27" t="s">
        <v>46</v>
      </c>
      <c r="C140" s="78"/>
      <c r="D140" s="28"/>
      <c r="E140" s="28"/>
      <c r="F140" s="28"/>
      <c r="G140" s="29"/>
      <c r="H140" s="30"/>
      <c r="I140" s="31"/>
      <c r="J140" s="31"/>
      <c r="K140" s="91" t="s">
        <v>26</v>
      </c>
      <c r="L140" s="32"/>
      <c r="M140" s="31"/>
      <c r="N140" s="92" t="s">
        <v>18</v>
      </c>
      <c r="O140" s="104"/>
      <c r="P140" s="93"/>
      <c r="Q140" s="94" t="s">
        <v>22</v>
      </c>
      <c r="R140" s="104"/>
      <c r="S140" s="33"/>
      <c r="T140" s="34" t="s">
        <v>23</v>
      </c>
      <c r="U140" s="35"/>
    </row>
    <row r="141" spans="1:21" ht="26.1" customHeight="1" thickTop="1" thickBot="1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19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24</v>
      </c>
      <c r="U141" s="45">
        <v>600</v>
      </c>
    </row>
    <row r="142" spans="1:21" ht="26.1" customHeight="1" thickBot="1">
      <c r="A142" s="46">
        <v>1</v>
      </c>
      <c r="B142" s="47"/>
      <c r="C142" s="81"/>
      <c r="D142" s="48">
        <v>1</v>
      </c>
      <c r="E142" s="48">
        <v>1</v>
      </c>
      <c r="F142" s="139" t="s">
        <v>15</v>
      </c>
      <c r="G142" s="139" t="s">
        <v>20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5</v>
      </c>
    </row>
    <row r="143" spans="1:21" ht="26.1" customHeight="1" thickTop="1">
      <c r="A143" s="53">
        <v>2</v>
      </c>
      <c r="B143" s="54"/>
      <c r="C143" s="82"/>
      <c r="D143" s="55">
        <v>1</v>
      </c>
      <c r="E143" s="55">
        <v>1</v>
      </c>
      <c r="F143" s="140"/>
      <c r="G143" s="140"/>
      <c r="H143" s="98"/>
      <c r="I143" s="21"/>
      <c r="J143" s="21"/>
      <c r="K143" s="49" t="s">
        <v>103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>
      <c r="A144" s="53">
        <v>3</v>
      </c>
      <c r="B144" s="57"/>
      <c r="C144" s="83"/>
      <c r="D144" s="55">
        <v>1</v>
      </c>
      <c r="E144" s="55">
        <v>1</v>
      </c>
      <c r="F144" s="140"/>
      <c r="G144" s="140"/>
      <c r="H144" s="98"/>
      <c r="I144" s="21"/>
      <c r="J144" s="21"/>
      <c r="K144" s="58" t="s">
        <v>104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>
      <c r="A145" s="53">
        <v>4</v>
      </c>
      <c r="B145" s="57"/>
      <c r="C145" s="83"/>
      <c r="D145" s="55">
        <v>1</v>
      </c>
      <c r="E145" s="55">
        <v>1</v>
      </c>
      <c r="F145" s="140"/>
      <c r="G145" s="140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>
      <c r="A146" s="62">
        <v>5</v>
      </c>
      <c r="B146" s="63"/>
      <c r="C146" s="84"/>
      <c r="D146" s="64">
        <v>1</v>
      </c>
      <c r="E146" s="64">
        <v>1</v>
      </c>
      <c r="F146" s="141"/>
      <c r="G146" s="141"/>
      <c r="H146" s="99"/>
      <c r="I146" s="21"/>
      <c r="J146" s="21"/>
      <c r="K146" s="21"/>
      <c r="L146" s="21"/>
      <c r="M146" s="21"/>
      <c r="N146" s="65" t="s">
        <v>25</v>
      </c>
      <c r="O146" s="119">
        <f>LARGE((O141:O145),1)+LARGE((O141:O145),2)+LARGE((O141:O145),3)+LARGE((O141:O145),4)</f>
        <v>4</v>
      </c>
      <c r="P146" s="24"/>
      <c r="Q146" s="65" t="s">
        <v>25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15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5</v>
      </c>
      <c r="P147" s="72"/>
      <c r="Q147" s="71" t="s">
        <v>6</v>
      </c>
      <c r="R147" s="111">
        <f>RANK(R146,($R$16,$R$26,$R$36,$R$46,$R$56,$R$66,$R$76,$R$86,$R$96,$R$106,$R$116,$R$126,$R$136,$R$146,$R$156),1)</f>
        <v>5</v>
      </c>
      <c r="S147" s="72"/>
      <c r="T147" s="26" t="s">
        <v>27</v>
      </c>
      <c r="U147" s="124">
        <f>O147+R147+U142</f>
        <v>15</v>
      </c>
    </row>
    <row r="148" spans="1:21" ht="26.1" customHeight="1" thickTop="1" thickBot="1">
      <c r="A148" s="60"/>
      <c r="B148" s="73" t="s">
        <v>21</v>
      </c>
      <c r="C148" s="87"/>
      <c r="D148" s="125">
        <f>RANK(D147,($D$17,$D$27,$D$37,$D$47,$D$57,$D$67,$D$77,$D$87,$D$97,$D$107,$D$117,$D$127,$D$137,$D$147,D$157),0)</f>
        <v>5</v>
      </c>
      <c r="E148" s="125">
        <f>RANK(E147,($E$17,$E$27,$E$37,$E$47,$E$57,$E$67,$E$77,$E$87,$E$97,$E$107,$E$117,$E$127,$E$137,$E$147,$E$157),0)</f>
        <v>5</v>
      </c>
      <c r="F148" s="74">
        <f>RANK(F147,($F$17,$F$27,$F$37,$F$47,$F$57,$F$67,$F$77,$F$87,$F$97,$F$107,$F$117,$F$127,$F$137,$F$147,$F$157),0)</f>
        <v>5</v>
      </c>
      <c r="G148" s="125">
        <f>RANK(G147,($U$17,$U$27,$U$37,$U$47,$U$57,$U$67,$U$77,$U$87,$U$97,$U$107,$U$117,$U$127,$U$137,$U$147,$U$157),1)</f>
        <v>5</v>
      </c>
      <c r="H148" s="126">
        <f>SUM(D148+E148+F148+G148)</f>
        <v>20</v>
      </c>
      <c r="I148" s="102">
        <f>RANK(H148,($H$18,$H$28,$H$38,$H$48,$H$58,$H$68,$H$78,$H$88,$H$98,$H$108,$H$118,$H$128,$H$138,$H$148,$H$158),1)</f>
        <v>5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/>
    <row r="150" spans="1:21" ht="26.1" customHeight="1" thickTop="1" thickBot="1">
      <c r="A150" s="26"/>
      <c r="B150" s="27" t="s">
        <v>46</v>
      </c>
      <c r="C150" s="78"/>
      <c r="D150" s="28"/>
      <c r="E150" s="28"/>
      <c r="F150" s="28"/>
      <c r="G150" s="29"/>
      <c r="H150" s="30"/>
      <c r="I150" s="31"/>
      <c r="J150" s="31"/>
      <c r="K150" s="91" t="s">
        <v>26</v>
      </c>
      <c r="L150" s="32"/>
      <c r="M150" s="31"/>
      <c r="N150" s="92" t="s">
        <v>18</v>
      </c>
      <c r="O150" s="104"/>
      <c r="P150" s="93"/>
      <c r="Q150" s="94" t="s">
        <v>22</v>
      </c>
      <c r="R150" s="104"/>
      <c r="S150" s="33"/>
      <c r="T150" s="34" t="s">
        <v>23</v>
      </c>
      <c r="U150" s="35"/>
    </row>
    <row r="151" spans="1:21" ht="26.1" customHeight="1" thickTop="1" thickBot="1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19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24</v>
      </c>
      <c r="U151" s="45">
        <v>600</v>
      </c>
    </row>
    <row r="152" spans="1:21" ht="26.1" customHeight="1" thickBot="1">
      <c r="A152" s="46">
        <v>1</v>
      </c>
      <c r="B152" s="47"/>
      <c r="C152" s="81"/>
      <c r="D152" s="48">
        <v>1</v>
      </c>
      <c r="E152" s="48">
        <v>1</v>
      </c>
      <c r="F152" s="139" t="s">
        <v>15</v>
      </c>
      <c r="G152" s="139" t="s">
        <v>20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5</v>
      </c>
    </row>
    <row r="153" spans="1:21" ht="26.1" customHeight="1" thickTop="1">
      <c r="A153" s="53">
        <v>2</v>
      </c>
      <c r="B153" s="54"/>
      <c r="C153" s="82"/>
      <c r="D153" s="55">
        <v>1</v>
      </c>
      <c r="E153" s="55">
        <v>1</v>
      </c>
      <c r="F153" s="140"/>
      <c r="G153" s="140"/>
      <c r="H153" s="98"/>
      <c r="I153" s="21"/>
      <c r="J153" s="21"/>
      <c r="K153" s="49" t="s">
        <v>103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>
      <c r="A154" s="53">
        <v>3</v>
      </c>
      <c r="B154" s="57"/>
      <c r="C154" s="83"/>
      <c r="D154" s="55">
        <v>1</v>
      </c>
      <c r="E154" s="55">
        <v>1</v>
      </c>
      <c r="F154" s="140"/>
      <c r="G154" s="140"/>
      <c r="H154" s="98"/>
      <c r="I154" s="21"/>
      <c r="J154" s="21"/>
      <c r="K154" s="58" t="s">
        <v>104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>
      <c r="A155" s="53">
        <v>4</v>
      </c>
      <c r="B155" s="57"/>
      <c r="C155" s="83"/>
      <c r="D155" s="55">
        <v>1</v>
      </c>
      <c r="E155" s="55">
        <v>1</v>
      </c>
      <c r="F155" s="140"/>
      <c r="G155" s="140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>
      <c r="A156" s="62">
        <v>5</v>
      </c>
      <c r="B156" s="63"/>
      <c r="C156" s="84"/>
      <c r="D156" s="64">
        <v>1</v>
      </c>
      <c r="E156" s="64">
        <v>1</v>
      </c>
      <c r="F156" s="141"/>
      <c r="G156" s="141"/>
      <c r="H156" s="99"/>
      <c r="I156" s="21"/>
      <c r="J156" s="21"/>
      <c r="K156" s="21"/>
      <c r="L156" s="21"/>
      <c r="M156" s="21"/>
      <c r="N156" s="65" t="s">
        <v>25</v>
      </c>
      <c r="O156" s="119">
        <f>LARGE((O151:O155),1)+LARGE((O151:O155),2)+LARGE((O151:O155),3)+LARGE((O151:O155),4)</f>
        <v>4</v>
      </c>
      <c r="P156" s="24"/>
      <c r="Q156" s="65" t="s">
        <v>25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15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5</v>
      </c>
      <c r="P157" s="72"/>
      <c r="Q157" s="71" t="s">
        <v>6</v>
      </c>
      <c r="R157" s="111">
        <f>RANK(R156,($R$16,$R$26,$R$36,$R$46,$R$56,$R$66,$R$76,$R$86,$R$96,$R$106,$R$116,$R$126,$R$136,$R$146,$R$156),1)</f>
        <v>5</v>
      </c>
      <c r="S157" s="72"/>
      <c r="T157" s="26" t="s">
        <v>27</v>
      </c>
      <c r="U157" s="124">
        <f>O157+R157+U152</f>
        <v>15</v>
      </c>
    </row>
    <row r="158" spans="1:21" ht="26.1" customHeight="1" thickTop="1" thickBot="1">
      <c r="A158" s="60"/>
      <c r="B158" s="73" t="s">
        <v>21</v>
      </c>
      <c r="C158" s="87"/>
      <c r="D158" s="125">
        <f>RANK(D157,($D$17,$D$27,$D$37,$D$47,$D$57,$D$67,$D$77,$D$87,$D$97,$D$107,$D$117,$D$127,$D$137,$D$147,D$157),0)</f>
        <v>5</v>
      </c>
      <c r="E158" s="125">
        <f>RANK(E157,($E$17,$E$27,$E$37,$E$47,$E$57,$E$67,$E$77,$E$87,$E$97,$E$107,$E$117,$E$127,$E$137,$E$147,$E$157),0)</f>
        <v>5</v>
      </c>
      <c r="F158" s="74">
        <f>RANK(F157,($F$17,$F$27,$F$37,$F$47,$F$57,$F$67,$F$77,$F$87,$F$97,$F$107,$F$117,$F$127,$F$137,$F$147,$F$157),0)</f>
        <v>5</v>
      </c>
      <c r="G158" s="125">
        <f>RANK(G157,($U$17,$U$27,$U$37,$U$47,$U$57,$U$67,$U$77,$U$87,$U$97,$U$107,$U$117,$U$127,$U$137,$U$147,$U$157),1)</f>
        <v>5</v>
      </c>
      <c r="H158" s="126">
        <f>SUM(D158+E158+F158+G158)</f>
        <v>20</v>
      </c>
      <c r="I158" s="102">
        <f>RANK(H158,($H$18,$H$28,$H$38,$H$48,$H$58,$H$68,$H$78,$H$88,$H$98,$H$108,$H$118,$H$128,$H$138,$H$148,$H$158),1)</f>
        <v>5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/>
    <row r="161" spans="1:8" ht="26.1" customHeight="1">
      <c r="A161" s="61"/>
      <c r="B161" s="61" t="s">
        <v>60</v>
      </c>
      <c r="C161" s="61"/>
      <c r="D161" s="61"/>
      <c r="E161" s="61"/>
    </row>
    <row r="162" spans="1:8" ht="26.1" customHeight="1">
      <c r="A162" s="132"/>
      <c r="B162" s="142" t="s">
        <v>61</v>
      </c>
      <c r="C162" s="143"/>
      <c r="D162" s="143"/>
      <c r="E162" s="143"/>
      <c r="F162" s="144"/>
      <c r="G162" s="137" t="s">
        <v>5</v>
      </c>
      <c r="H162" s="137"/>
    </row>
    <row r="163" spans="1:8" ht="26.1" customHeight="1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Böhammer-Grundschule Bad Bergzabern</v>
      </c>
      <c r="C163" s="146"/>
      <c r="D163" s="146"/>
      <c r="E163" s="146"/>
      <c r="F163" s="147"/>
      <c r="G163" s="137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6</v>
      </c>
      <c r="H163" s="137"/>
    </row>
    <row r="164" spans="1:8" ht="26.1" customHeight="1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 xml:space="preserve">Dekan-Ernst-Schule Grünstadt </v>
      </c>
      <c r="C164" s="143"/>
      <c r="D164" s="143"/>
      <c r="E164" s="143"/>
      <c r="F164" s="144"/>
      <c r="G164" s="137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8</v>
      </c>
      <c r="H164" s="137"/>
    </row>
    <row r="165" spans="1:8" ht="26.1" customHeight="1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Grundschule Sausenheim I</v>
      </c>
      <c r="C165" s="143"/>
      <c r="D165" s="143"/>
      <c r="E165" s="143"/>
      <c r="F165" s="144"/>
      <c r="G165" s="137">
        <f t="shared" si="0"/>
        <v>11</v>
      </c>
      <c r="H165" s="137"/>
    </row>
    <row r="166" spans="1:8" ht="26.1" customHeight="1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>Grundschule Sausenheim II</v>
      </c>
      <c r="C166" s="143"/>
      <c r="D166" s="143"/>
      <c r="E166" s="143"/>
      <c r="F166" s="144"/>
      <c r="G166" s="137">
        <f t="shared" si="0"/>
        <v>15</v>
      </c>
      <c r="H166" s="137"/>
    </row>
    <row r="167" spans="1:8" ht="26.1" customHeight="1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  </v>
      </c>
      <c r="C167" s="143"/>
      <c r="D167" s="143"/>
      <c r="E167" s="143"/>
      <c r="F167" s="144"/>
      <c r="G167" s="137">
        <f t="shared" si="0"/>
        <v>20</v>
      </c>
      <c r="H167" s="137"/>
    </row>
    <row r="168" spans="1:8" ht="26.1" customHeight="1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37" t="str">
        <f t="shared" si="0"/>
        <v xml:space="preserve"> </v>
      </c>
      <c r="H168" s="137"/>
    </row>
    <row r="169" spans="1:8" ht="26.1" customHeight="1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37" t="str">
        <f t="shared" si="0"/>
        <v xml:space="preserve"> </v>
      </c>
      <c r="H169" s="137"/>
    </row>
    <row r="170" spans="1:8" ht="26.1" customHeight="1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37" t="str">
        <f t="shared" si="0"/>
        <v xml:space="preserve"> </v>
      </c>
      <c r="H170" s="137"/>
    </row>
    <row r="171" spans="1:8" ht="26.1" customHeight="1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37" t="str">
        <f t="shared" si="0"/>
        <v xml:space="preserve"> </v>
      </c>
      <c r="H171" s="137"/>
    </row>
    <row r="172" spans="1:8" ht="26.1" customHeight="1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37" t="str">
        <f t="shared" si="0"/>
        <v xml:space="preserve"> </v>
      </c>
      <c r="H172" s="137"/>
    </row>
  </sheetData>
  <sheetProtection sheet="1" objects="1" scenarios="1"/>
  <customSheetViews>
    <customSheetView guid="{BD50EC88-8DF9-4D4A-94D9-54E1156DA798}" scale="55" showPageBreaks="1" printArea="1" view="pageBreakPreview">
      <pane ySplit="6" topLeftCell="A145" activePane="bottomLeft" state="frozen"/>
      <selection pane="bottomLeft" activeCell="T51" sqref="T5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Jungen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M161" sqref="M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Jungen</oddFooter>
      </headerFooter>
    </customSheetView>
  </customSheetViews>
  <mergeCells count="52">
    <mergeCell ref="F132:F136"/>
    <mergeCell ref="G132:G136"/>
    <mergeCell ref="F142:F146"/>
    <mergeCell ref="G142:G146"/>
    <mergeCell ref="F152:F156"/>
    <mergeCell ref="G152:G156"/>
    <mergeCell ref="F102:F106"/>
    <mergeCell ref="G102:G106"/>
    <mergeCell ref="F112:F116"/>
    <mergeCell ref="G112:G116"/>
    <mergeCell ref="F122:F126"/>
    <mergeCell ref="G122:G126"/>
    <mergeCell ref="F72:F76"/>
    <mergeCell ref="G72:G76"/>
    <mergeCell ref="F82:F86"/>
    <mergeCell ref="G82:G86"/>
    <mergeCell ref="F92:F96"/>
    <mergeCell ref="G92:G96"/>
    <mergeCell ref="F42:F46"/>
    <mergeCell ref="G42:G46"/>
    <mergeCell ref="F52:F56"/>
    <mergeCell ref="G52:G56"/>
    <mergeCell ref="F62:F66"/>
    <mergeCell ref="G62:G66"/>
    <mergeCell ref="F12:F16"/>
    <mergeCell ref="G12:G16"/>
    <mergeCell ref="F22:F26"/>
    <mergeCell ref="G22:G26"/>
    <mergeCell ref="F32:F36"/>
    <mergeCell ref="G32:G36"/>
    <mergeCell ref="B162:F162"/>
    <mergeCell ref="G162:H162"/>
    <mergeCell ref="B163:F163"/>
    <mergeCell ref="G163:H163"/>
    <mergeCell ref="B164:F164"/>
    <mergeCell ref="G164:H164"/>
    <mergeCell ref="B165:F165"/>
    <mergeCell ref="G165:H165"/>
    <mergeCell ref="B166:F166"/>
    <mergeCell ref="G166:H166"/>
    <mergeCell ref="B167:F167"/>
    <mergeCell ref="G167:H167"/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3"/>
  <headerFooter alignWithMargins="0">
    <oddFooter>&amp;RWK IV,1 Jungen</oddFooter>
  </headerFooter>
  <colBreaks count="1" manualBreakCount="1">
    <brk id="21" max="48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Titelblatt WK IV,1 Mädchen</vt:lpstr>
      <vt:lpstr>WK_IV,1_Mädchen</vt:lpstr>
      <vt:lpstr>Titelblatt sonstige</vt:lpstr>
      <vt:lpstr>WK_IV,2_Mädchen</vt:lpstr>
      <vt:lpstr>WK_IV,1_Jungen</vt:lpstr>
      <vt:lpstr>WK_IV,2_Jungen</vt:lpstr>
      <vt:lpstr>'Titelblatt WK IV,1 Mädchen'!Druckbereich</vt:lpstr>
      <vt:lpstr>'WK_IV,1_Jungen'!Druckbereich</vt:lpstr>
      <vt:lpstr>'WK_IV,1_Mädchen'!Druckbereich</vt:lpstr>
      <vt:lpstr>'WK_IV,2_Jungen'!Druckbereich</vt:lpstr>
      <vt:lpstr>'WK_IV,2_Mädchen'!Druckbereich</vt:lpstr>
    </vt:vector>
  </TitlesOfParts>
  <Company>RS St. Matthias Bitburg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Stefan</cp:lastModifiedBy>
  <cp:lastPrinted>2017-01-30T17:03:10Z</cp:lastPrinted>
  <dcterms:created xsi:type="dcterms:W3CDTF">1998-02-04T19:52:19Z</dcterms:created>
  <dcterms:modified xsi:type="dcterms:W3CDTF">2017-01-30T19:04:27Z</dcterms:modified>
</cp:coreProperties>
</file>